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Usuario\Desktop\12. ETAPA DE PROYECTO\12.2 DOCUMENTOS\12.2.6 Presupuesto Detallado\"/>
    </mc:Choice>
  </mc:AlternateContent>
  <xr:revisionPtr revIDLastSave="0" documentId="13_ncr:1_{9C205140-06DB-4458-BC07-605BED036F90}" xr6:coauthVersionLast="47" xr6:coauthVersionMax="47" xr10:uidLastSave="{00000000-0000-0000-0000-000000000000}"/>
  <bookViews>
    <workbookView xWindow="-110" yWindow="-110" windowWidth="38620" windowHeight="21220" tabRatio="947" firstSheet="1" activeTab="1" xr2:uid="{00000000-000D-0000-FFFF-FFFF00000000}"/>
  </bookViews>
  <sheets>
    <sheet name="PPTO FVT" sheetId="503" state="hidden" r:id="rId1"/>
    <sheet name="PPTO. PVM V14" sheetId="505" r:id="rId2"/>
    <sheet name="Calculo UF" sheetId="504" state="hidden" r:id="rId3"/>
  </sheets>
  <definedNames>
    <definedName name="_xlnm._FilterDatabase" localSheetId="0" hidden="1">'PPTO FVT'!$A$9:$J$907</definedName>
    <definedName name="_xlnm.Print_Area" localSheetId="0">'PPTO FVT'!$B$3:$G$1003</definedName>
    <definedName name="_xlnm.Print_Area" localSheetId="1">'PPTO. PVM V14'!$B$2:$I$997</definedName>
    <definedName name="Factor1">#REF!</definedName>
    <definedName name="Factor2">#REF!</definedName>
    <definedName name="Factor3">#REF!</definedName>
    <definedName name="UF">#REF!</definedName>
    <definedName name="UFCLI">#REF!</definedName>
    <definedName name="USSCL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503" l="1"/>
  <c r="I21" i="503" s="1"/>
  <c r="F6" i="505"/>
  <c r="P802" i="505"/>
  <c r="C3" i="504"/>
  <c r="C4" i="504"/>
  <c r="C5" i="504"/>
  <c r="C6" i="504"/>
  <c r="C7" i="504"/>
  <c r="C8" i="504"/>
  <c r="C9" i="504"/>
  <c r="C10" i="504"/>
  <c r="C11" i="504"/>
  <c r="C12" i="504"/>
  <c r="C13" i="504"/>
  <c r="C14" i="504"/>
  <c r="C15" i="504"/>
  <c r="C16" i="504"/>
  <c r="C17" i="504"/>
  <c r="C18" i="504"/>
  <c r="C19" i="504"/>
  <c r="C20" i="504"/>
  <c r="C21" i="504"/>
  <c r="C22" i="504"/>
  <c r="C23" i="504"/>
  <c r="C24" i="504"/>
  <c r="C25" i="504"/>
  <c r="C26" i="504"/>
  <c r="C27" i="504"/>
  <c r="C28" i="504"/>
  <c r="C29" i="504"/>
  <c r="C30" i="504"/>
  <c r="C31" i="504"/>
  <c r="C32" i="504"/>
  <c r="C33" i="504"/>
  <c r="C34" i="504"/>
  <c r="C35" i="504"/>
  <c r="C36" i="504"/>
  <c r="C37" i="504"/>
  <c r="C38" i="504"/>
  <c r="C39" i="504"/>
  <c r="C40" i="504"/>
  <c r="C41" i="504"/>
  <c r="C42" i="504"/>
  <c r="C43" i="504"/>
  <c r="C44" i="504"/>
  <c r="C45" i="504"/>
  <c r="C46" i="504"/>
  <c r="C47" i="504"/>
  <c r="C48" i="504"/>
  <c r="C49" i="504"/>
  <c r="C50" i="504"/>
  <c r="C51" i="504"/>
  <c r="C52" i="504"/>
  <c r="C53" i="504"/>
  <c r="C54" i="504"/>
  <c r="C55" i="504"/>
  <c r="C56" i="504"/>
  <c r="C57" i="504"/>
  <c r="C58" i="504"/>
  <c r="C59" i="504"/>
  <c r="C60" i="504"/>
  <c r="C61" i="504"/>
  <c r="C62" i="504"/>
  <c r="C63" i="504"/>
  <c r="C64" i="504"/>
  <c r="C65" i="504"/>
  <c r="C66" i="504"/>
  <c r="C67" i="504"/>
  <c r="C68" i="504"/>
  <c r="C69" i="504"/>
  <c r="C70" i="504"/>
  <c r="C71" i="504"/>
  <c r="C72" i="504"/>
  <c r="C73" i="504"/>
  <c r="C74" i="504"/>
  <c r="C75" i="504"/>
  <c r="C76" i="504"/>
  <c r="C77" i="504"/>
  <c r="C78" i="504"/>
  <c r="C79" i="504"/>
  <c r="C80" i="504"/>
  <c r="C81" i="504"/>
  <c r="C82" i="504"/>
  <c r="C83" i="504"/>
  <c r="C84" i="504"/>
  <c r="C85" i="504"/>
  <c r="C86" i="504"/>
  <c r="C87" i="504"/>
  <c r="C88" i="504"/>
  <c r="C89" i="504"/>
  <c r="C90" i="504"/>
  <c r="C91" i="504"/>
  <c r="C92" i="504"/>
  <c r="C93" i="504"/>
  <c r="C94" i="504"/>
  <c r="C95" i="504"/>
  <c r="C96" i="504"/>
  <c r="C97" i="504"/>
  <c r="C98" i="504"/>
  <c r="C99" i="504"/>
  <c r="C100" i="504"/>
  <c r="C101" i="504"/>
  <c r="C102" i="504"/>
  <c r="C103" i="504"/>
  <c r="C104" i="504"/>
  <c r="C105" i="504"/>
  <c r="C106" i="504"/>
  <c r="C107" i="504"/>
  <c r="C108" i="504"/>
  <c r="C109" i="504"/>
  <c r="C110" i="504"/>
  <c r="C111" i="504"/>
  <c r="C112" i="504"/>
  <c r="C113" i="504"/>
  <c r="C114" i="504"/>
  <c r="C115" i="504"/>
  <c r="C116" i="504"/>
  <c r="C117" i="504"/>
  <c r="C118" i="504"/>
  <c r="C119" i="504"/>
  <c r="C120" i="504"/>
  <c r="C121" i="504"/>
  <c r="C122" i="504"/>
  <c r="C123" i="504"/>
  <c r="C124" i="504"/>
  <c r="C125" i="504"/>
  <c r="C126" i="504"/>
  <c r="C127" i="504"/>
  <c r="C128" i="504"/>
  <c r="C129" i="504"/>
  <c r="C130" i="504"/>
  <c r="C131" i="504"/>
  <c r="C132" i="504"/>
  <c r="C133" i="504"/>
  <c r="C134" i="504"/>
  <c r="C135" i="504"/>
  <c r="C136" i="504"/>
  <c r="C137" i="504"/>
  <c r="C138" i="504"/>
  <c r="C139" i="504"/>
  <c r="C140" i="504"/>
  <c r="C141" i="504"/>
  <c r="C142" i="504"/>
  <c r="C143" i="504"/>
  <c r="C144" i="504"/>
  <c r="C145" i="504"/>
  <c r="C146" i="504"/>
  <c r="C147" i="504"/>
  <c r="C148" i="504"/>
  <c r="C149" i="504"/>
  <c r="C150" i="504"/>
  <c r="C151" i="504"/>
  <c r="C152" i="504"/>
  <c r="C153" i="504"/>
  <c r="C154" i="504"/>
  <c r="C155" i="504"/>
  <c r="C156" i="504"/>
  <c r="C157" i="504"/>
  <c r="C158" i="504"/>
  <c r="C159" i="504"/>
  <c r="C160" i="504"/>
  <c r="C161" i="504"/>
  <c r="C162" i="504"/>
  <c r="C163" i="504"/>
  <c r="C164" i="504"/>
  <c r="C165" i="504"/>
  <c r="C166" i="504"/>
  <c r="C167" i="504"/>
  <c r="C168" i="504"/>
  <c r="C169" i="504"/>
  <c r="C170" i="504"/>
  <c r="C171" i="504"/>
  <c r="C172" i="504"/>
  <c r="C173" i="504"/>
  <c r="C174" i="504"/>
  <c r="C175" i="504"/>
  <c r="C176" i="504"/>
  <c r="C177" i="504"/>
  <c r="C178" i="504"/>
  <c r="C179" i="504"/>
  <c r="C180" i="504"/>
  <c r="C181" i="504"/>
  <c r="C182" i="504"/>
  <c r="C183" i="504"/>
  <c r="C184" i="504"/>
  <c r="C185" i="504"/>
  <c r="C186" i="504"/>
  <c r="C187" i="504"/>
  <c r="C188" i="504"/>
  <c r="C189" i="504"/>
  <c r="C190" i="504"/>
  <c r="C191" i="504"/>
  <c r="C192" i="504"/>
  <c r="C193" i="504"/>
  <c r="C194" i="504"/>
  <c r="C195" i="504"/>
  <c r="C196" i="504"/>
  <c r="C197" i="504"/>
  <c r="C198" i="504"/>
  <c r="C199" i="504"/>
  <c r="C200" i="504"/>
  <c r="C201" i="504"/>
  <c r="C202" i="504"/>
  <c r="C203" i="504"/>
  <c r="C204" i="504"/>
  <c r="C205" i="504"/>
  <c r="C206" i="504"/>
  <c r="C207" i="504"/>
  <c r="C208" i="504"/>
  <c r="C209" i="504"/>
  <c r="C210" i="504"/>
  <c r="C211" i="504"/>
  <c r="C212" i="504"/>
  <c r="C213" i="504"/>
  <c r="C214" i="504"/>
  <c r="C215" i="504"/>
  <c r="C216" i="504"/>
  <c r="C217" i="504"/>
  <c r="C218" i="504"/>
  <c r="C219" i="504"/>
  <c r="C220" i="504"/>
  <c r="C221" i="504"/>
  <c r="C222" i="504"/>
  <c r="C223" i="504"/>
  <c r="C224" i="504"/>
  <c r="C225" i="504"/>
  <c r="C226" i="504"/>
  <c r="C227" i="504"/>
  <c r="C228" i="504"/>
  <c r="C229" i="504"/>
  <c r="C230" i="504"/>
  <c r="C231" i="504"/>
  <c r="C232" i="504"/>
  <c r="C233" i="504"/>
  <c r="C234" i="504"/>
  <c r="C235" i="504"/>
  <c r="C236" i="504"/>
  <c r="C237" i="504"/>
  <c r="C238" i="504"/>
  <c r="C239" i="504"/>
  <c r="C240" i="504"/>
  <c r="C241" i="504"/>
  <c r="C242" i="504"/>
  <c r="C243" i="504"/>
  <c r="C244" i="504"/>
  <c r="C245" i="504"/>
  <c r="C246" i="504"/>
  <c r="C247" i="504"/>
  <c r="C248" i="504"/>
  <c r="C249" i="504"/>
  <c r="C250" i="504"/>
  <c r="C251" i="504"/>
  <c r="C252" i="504"/>
  <c r="C253" i="504"/>
  <c r="C254" i="504"/>
  <c r="C255" i="504"/>
  <c r="C256" i="504"/>
  <c r="C257" i="504"/>
  <c r="C258" i="504"/>
  <c r="C259" i="504"/>
  <c r="C260" i="504"/>
  <c r="C261" i="504"/>
  <c r="C262" i="504"/>
  <c r="C263" i="504"/>
  <c r="C264" i="504"/>
  <c r="C265" i="504"/>
  <c r="C266" i="504"/>
  <c r="C267" i="504"/>
  <c r="C268" i="504"/>
  <c r="C269" i="504"/>
  <c r="C270" i="504"/>
  <c r="C271" i="504"/>
  <c r="C272" i="504"/>
  <c r="C273" i="504"/>
  <c r="C274" i="504"/>
  <c r="C275" i="504"/>
  <c r="C276" i="504"/>
  <c r="C277" i="504"/>
  <c r="C278" i="504"/>
  <c r="C279" i="504"/>
  <c r="C280" i="504"/>
  <c r="C281" i="504"/>
  <c r="C282" i="504"/>
  <c r="C283" i="504"/>
  <c r="C284" i="504"/>
  <c r="C285" i="504"/>
  <c r="C286" i="504"/>
  <c r="C287" i="504"/>
  <c r="C288" i="504"/>
  <c r="C289" i="504"/>
  <c r="C290" i="504"/>
  <c r="C291" i="504"/>
  <c r="C292" i="504"/>
  <c r="C293" i="504"/>
  <c r="C294" i="504"/>
  <c r="C295" i="504"/>
  <c r="C296" i="504"/>
  <c r="C297" i="504"/>
  <c r="C298" i="504"/>
  <c r="C299" i="504"/>
  <c r="C300" i="504"/>
  <c r="C301" i="504"/>
  <c r="C302" i="504"/>
  <c r="C303" i="504"/>
  <c r="C304" i="504"/>
  <c r="C305" i="504"/>
  <c r="C306" i="504"/>
  <c r="C307" i="504"/>
  <c r="C308" i="504"/>
  <c r="C309" i="504"/>
  <c r="C310" i="504"/>
  <c r="C311" i="504"/>
  <c r="C312" i="504"/>
  <c r="C313" i="504"/>
  <c r="C314" i="504"/>
  <c r="C315" i="504"/>
  <c r="C316" i="504"/>
  <c r="C317" i="504"/>
  <c r="C318" i="504"/>
  <c r="C319" i="504"/>
  <c r="C320" i="504"/>
  <c r="C321" i="504"/>
  <c r="C322" i="504"/>
  <c r="C323" i="504"/>
  <c r="C324" i="504"/>
  <c r="C325" i="504"/>
  <c r="C326" i="504"/>
  <c r="C327" i="504"/>
  <c r="C328" i="504"/>
  <c r="C329" i="504"/>
  <c r="C330" i="504"/>
  <c r="C331" i="504"/>
  <c r="C332" i="504"/>
  <c r="C333" i="504"/>
  <c r="C334" i="504"/>
  <c r="C335" i="504"/>
  <c r="C336" i="504"/>
  <c r="C337" i="504"/>
  <c r="C338" i="504"/>
  <c r="C339" i="504"/>
  <c r="C340" i="504"/>
  <c r="C341" i="504"/>
  <c r="C342" i="504"/>
  <c r="C343" i="504"/>
  <c r="C344" i="504"/>
  <c r="C345" i="504"/>
  <c r="C346" i="504"/>
  <c r="C347" i="504"/>
  <c r="C348" i="504"/>
  <c r="C349" i="504"/>
  <c r="C350" i="504"/>
  <c r="C351" i="504"/>
  <c r="C352" i="504"/>
  <c r="C353" i="504"/>
  <c r="C354" i="504"/>
  <c r="C355" i="504"/>
  <c r="C356" i="504"/>
  <c r="C357" i="504"/>
  <c r="C358" i="504"/>
  <c r="C359" i="504"/>
  <c r="C360" i="504"/>
  <c r="C361" i="504"/>
  <c r="C362" i="504"/>
  <c r="C363" i="504"/>
  <c r="C364" i="504"/>
  <c r="C365" i="504"/>
  <c r="C366" i="504"/>
  <c r="C367" i="504"/>
  <c r="C368" i="504"/>
  <c r="C369" i="504"/>
  <c r="C370" i="504"/>
  <c r="C371" i="504"/>
  <c r="C372" i="504"/>
  <c r="C373" i="504"/>
  <c r="C374" i="504"/>
  <c r="C375" i="504"/>
  <c r="C376" i="504"/>
  <c r="C377" i="504"/>
  <c r="C378" i="504"/>
  <c r="C379" i="504"/>
  <c r="C380" i="504"/>
  <c r="C381" i="504"/>
  <c r="C382" i="504"/>
  <c r="C383" i="504"/>
  <c r="C384" i="504"/>
  <c r="C385" i="504"/>
  <c r="C386" i="504"/>
  <c r="C387" i="504"/>
  <c r="C388" i="504"/>
  <c r="C389" i="504"/>
  <c r="C390" i="504"/>
  <c r="C391" i="504"/>
  <c r="C392" i="504"/>
  <c r="C393" i="504"/>
  <c r="C394" i="504"/>
  <c r="C395" i="504"/>
  <c r="C396" i="504"/>
  <c r="C397" i="504"/>
  <c r="C398" i="504"/>
  <c r="C399" i="504"/>
  <c r="C400" i="504"/>
  <c r="C401" i="504"/>
  <c r="C402" i="504"/>
  <c r="C403" i="504"/>
  <c r="C404" i="504"/>
  <c r="C405" i="504"/>
  <c r="C406" i="504"/>
  <c r="C407" i="504"/>
  <c r="C408" i="504"/>
  <c r="C409" i="504"/>
  <c r="C410" i="504"/>
  <c r="C411" i="504"/>
  <c r="C412" i="504"/>
  <c r="C413" i="504"/>
  <c r="C414" i="504"/>
  <c r="C415" i="504"/>
  <c r="C416" i="504"/>
  <c r="C417" i="504"/>
  <c r="C418" i="504"/>
  <c r="C419" i="504"/>
  <c r="C420" i="504"/>
  <c r="C421" i="504"/>
  <c r="C422" i="504"/>
  <c r="C423" i="504"/>
  <c r="C424" i="504"/>
  <c r="C425" i="504"/>
  <c r="C426" i="504"/>
  <c r="C427" i="504"/>
  <c r="C428" i="504"/>
  <c r="C429" i="504"/>
  <c r="C430" i="504"/>
  <c r="C431" i="504"/>
  <c r="C432" i="504"/>
  <c r="C433" i="504"/>
  <c r="C434" i="504"/>
  <c r="C435" i="504"/>
  <c r="C436" i="504"/>
  <c r="C437" i="504"/>
  <c r="C438" i="504"/>
  <c r="C439" i="504"/>
  <c r="C440" i="504"/>
  <c r="C441" i="504"/>
  <c r="C442" i="504"/>
  <c r="C443" i="504"/>
  <c r="C444" i="504"/>
  <c r="C445" i="504"/>
  <c r="C446" i="504"/>
  <c r="C447" i="504"/>
  <c r="C448" i="504"/>
  <c r="C449" i="504"/>
  <c r="C450" i="504"/>
  <c r="C451" i="504"/>
  <c r="C452" i="504"/>
  <c r="C453" i="504"/>
  <c r="C454" i="504"/>
  <c r="C455" i="504"/>
  <c r="C456" i="504"/>
  <c r="C457" i="504"/>
  <c r="C458" i="504"/>
  <c r="C459" i="504"/>
  <c r="C460" i="504"/>
  <c r="C461" i="504"/>
  <c r="C462" i="504"/>
  <c r="C463" i="504"/>
  <c r="C464" i="504"/>
  <c r="C465" i="504"/>
  <c r="C466" i="504"/>
  <c r="C467" i="504"/>
  <c r="C468" i="504"/>
  <c r="C469" i="504"/>
  <c r="C470" i="504"/>
  <c r="C471" i="504"/>
  <c r="C472" i="504"/>
  <c r="C473" i="504"/>
  <c r="C474" i="504"/>
  <c r="C475" i="504"/>
  <c r="C476" i="504"/>
  <c r="C477" i="504"/>
  <c r="C478" i="504"/>
  <c r="C479" i="504"/>
  <c r="C480" i="504"/>
  <c r="C481" i="504"/>
  <c r="C482" i="504"/>
  <c r="C483" i="504"/>
  <c r="C484" i="504"/>
  <c r="C485" i="504"/>
  <c r="C486" i="504"/>
  <c r="C487" i="504"/>
  <c r="C488" i="504"/>
  <c r="C489" i="504"/>
  <c r="C490" i="504"/>
  <c r="C491" i="504"/>
  <c r="C492" i="504"/>
  <c r="C493" i="504"/>
  <c r="C494" i="504"/>
  <c r="C495" i="504"/>
  <c r="C496" i="504"/>
  <c r="B497" i="504"/>
  <c r="B498" i="504" s="1"/>
  <c r="B499" i="504" s="1"/>
  <c r="B500" i="504" s="1"/>
  <c r="B501" i="504" s="1"/>
  <c r="B502" i="504" s="1"/>
  <c r="B503" i="504" s="1"/>
  <c r="B504" i="504" s="1"/>
  <c r="B505" i="504" s="1"/>
  <c r="B506" i="504" s="1"/>
  <c r="B507" i="504" s="1"/>
  <c r="B508" i="504" s="1"/>
  <c r="B509" i="504" s="1"/>
  <c r="B510" i="504" s="1"/>
  <c r="B511" i="504" s="1"/>
  <c r="B512" i="504" s="1"/>
  <c r="B513" i="504" s="1"/>
  <c r="B514" i="504" s="1"/>
  <c r="B515" i="504" s="1"/>
  <c r="B516" i="504" s="1"/>
  <c r="B517" i="504" s="1"/>
  <c r="B518" i="504" s="1"/>
  <c r="B519" i="504" s="1"/>
  <c r="B520" i="504" s="1"/>
  <c r="B521" i="504" s="1"/>
  <c r="B522" i="504" s="1"/>
  <c r="B523" i="504" s="1"/>
  <c r="B524" i="504" s="1"/>
  <c r="B525" i="504" s="1"/>
  <c r="B526" i="504" s="1"/>
  <c r="B527" i="504" s="1"/>
  <c r="B528" i="504" s="1"/>
  <c r="B529" i="504" s="1"/>
  <c r="B530" i="504" s="1"/>
  <c r="B531" i="504" s="1"/>
  <c r="B532" i="504" s="1"/>
  <c r="B533" i="504" s="1"/>
  <c r="B534" i="504" s="1"/>
  <c r="B535" i="504" s="1"/>
  <c r="B536" i="504" s="1"/>
  <c r="B537" i="504" s="1"/>
  <c r="B538" i="504" s="1"/>
  <c r="B539" i="504" s="1"/>
  <c r="B540" i="504" s="1"/>
  <c r="B541" i="504" s="1"/>
  <c r="B542" i="504" s="1"/>
  <c r="B543" i="504" s="1"/>
  <c r="B544" i="504" s="1"/>
  <c r="B545" i="504" s="1"/>
  <c r="B546" i="504" s="1"/>
  <c r="B547" i="504" s="1"/>
  <c r="B548" i="504" s="1"/>
  <c r="B549" i="504" s="1"/>
  <c r="B550" i="504" s="1"/>
  <c r="B551" i="504" s="1"/>
  <c r="B552" i="504" s="1"/>
  <c r="B553" i="504" s="1"/>
  <c r="B554" i="504" s="1"/>
  <c r="B555" i="504" s="1"/>
  <c r="B556" i="504" s="1"/>
  <c r="B557" i="504" s="1"/>
  <c r="B558" i="504" s="1"/>
  <c r="B559" i="504" s="1"/>
  <c r="B560" i="504" s="1"/>
  <c r="B561" i="504" s="1"/>
  <c r="B562" i="504" s="1"/>
  <c r="B563" i="504" s="1"/>
  <c r="B564" i="504" s="1"/>
  <c r="B565" i="504" s="1"/>
  <c r="B566" i="504" s="1"/>
  <c r="B567" i="504" s="1"/>
  <c r="B568" i="504" s="1"/>
  <c r="B569" i="504" s="1"/>
  <c r="B570" i="504" s="1"/>
  <c r="B571" i="504" s="1"/>
  <c r="B572" i="504" s="1"/>
  <c r="B573" i="504" s="1"/>
  <c r="B574" i="504" s="1"/>
  <c r="B575" i="504" s="1"/>
  <c r="B576" i="504" s="1"/>
  <c r="B577" i="504" s="1"/>
  <c r="B578" i="504" s="1"/>
  <c r="B579" i="504" s="1"/>
  <c r="B580" i="504" s="1"/>
  <c r="B581" i="504" s="1"/>
  <c r="B582" i="504" s="1"/>
  <c r="B583" i="504" s="1"/>
  <c r="B584" i="504" s="1"/>
  <c r="B585" i="504" s="1"/>
  <c r="B586" i="504" s="1"/>
  <c r="B587" i="504" s="1"/>
  <c r="B588" i="504" s="1"/>
  <c r="B589" i="504" s="1"/>
  <c r="B590" i="504" s="1"/>
  <c r="B591" i="504" s="1"/>
  <c r="B592" i="504" s="1"/>
  <c r="B593" i="504" s="1"/>
  <c r="B594" i="504" s="1"/>
  <c r="B595" i="504" s="1"/>
  <c r="B596" i="504" s="1"/>
  <c r="B597" i="504" s="1"/>
  <c r="B598" i="504" s="1"/>
  <c r="B599" i="504" s="1"/>
  <c r="B600" i="504" s="1"/>
  <c r="B601" i="504" s="1"/>
  <c r="B602" i="504" s="1"/>
  <c r="B603" i="504" s="1"/>
  <c r="B604" i="504" s="1"/>
  <c r="B605" i="504" s="1"/>
  <c r="B606" i="504" s="1"/>
  <c r="B607" i="504" s="1"/>
  <c r="B608" i="504" s="1"/>
  <c r="B609" i="504" s="1"/>
  <c r="B610" i="504" s="1"/>
  <c r="B611" i="504" s="1"/>
  <c r="B612" i="504" s="1"/>
  <c r="B613" i="504" s="1"/>
  <c r="B614" i="504" s="1"/>
  <c r="B615" i="504" s="1"/>
  <c r="B616" i="504" s="1"/>
  <c r="B617" i="504" s="1"/>
  <c r="B618" i="504" s="1"/>
  <c r="B619" i="504" s="1"/>
  <c r="B620" i="504" s="1"/>
  <c r="B621" i="504" s="1"/>
  <c r="B622" i="504" s="1"/>
  <c r="B623" i="504" s="1"/>
  <c r="B624" i="504" s="1"/>
  <c r="B625" i="504" s="1"/>
  <c r="B626" i="504" s="1"/>
  <c r="B627" i="504" s="1"/>
  <c r="B628" i="504" s="1"/>
  <c r="B629" i="504" s="1"/>
  <c r="B630" i="504" s="1"/>
  <c r="B631" i="504" s="1"/>
  <c r="B632" i="504" s="1"/>
  <c r="B633" i="504" s="1"/>
  <c r="B634" i="504" s="1"/>
  <c r="B635" i="504" s="1"/>
  <c r="B636" i="504" s="1"/>
  <c r="B637" i="504" s="1"/>
  <c r="B638" i="504" s="1"/>
  <c r="B639" i="504" s="1"/>
  <c r="B640" i="504" s="1"/>
  <c r="B641" i="504" s="1"/>
  <c r="B642" i="504" s="1"/>
  <c r="B643" i="504" s="1"/>
  <c r="B644" i="504" s="1"/>
  <c r="B645" i="504" s="1"/>
  <c r="B646" i="504" s="1"/>
  <c r="B647" i="504" s="1"/>
  <c r="B648" i="504" s="1"/>
  <c r="B649" i="504" s="1"/>
  <c r="B650" i="504" s="1"/>
  <c r="B651" i="504" s="1"/>
  <c r="B652" i="504" s="1"/>
  <c r="B653" i="504" s="1"/>
  <c r="B654" i="504" s="1"/>
  <c r="B655" i="504" s="1"/>
  <c r="B656" i="504" s="1"/>
  <c r="B657" i="504" s="1"/>
  <c r="B658" i="504" s="1"/>
  <c r="B659" i="504" s="1"/>
  <c r="B660" i="504" s="1"/>
  <c r="B661" i="504" s="1"/>
  <c r="B662" i="504" s="1"/>
  <c r="B663" i="504" s="1"/>
  <c r="B664" i="504" s="1"/>
  <c r="B665" i="504" s="1"/>
  <c r="B666" i="504" s="1"/>
  <c r="B667" i="504" s="1"/>
  <c r="B668" i="504" s="1"/>
  <c r="B669" i="504" s="1"/>
  <c r="B670" i="504" s="1"/>
  <c r="B671" i="504" s="1"/>
  <c r="G973" i="505" l="1"/>
  <c r="G985" i="503"/>
  <c r="G983" i="503"/>
  <c r="G982" i="503"/>
  <c r="G981" i="503"/>
  <c r="G980" i="503"/>
  <c r="G979" i="503"/>
  <c r="G978" i="503"/>
  <c r="G977" i="503"/>
  <c r="G976" i="503"/>
  <c r="G975" i="503"/>
  <c r="G974" i="503"/>
  <c r="G973" i="503"/>
  <c r="G972" i="503"/>
  <c r="G971" i="503"/>
  <c r="G970" i="503"/>
  <c r="G969" i="503"/>
  <c r="G968" i="503"/>
  <c r="G967" i="503"/>
  <c r="G966" i="503"/>
  <c r="G965" i="503"/>
  <c r="G961" i="503"/>
  <c r="G960" i="503"/>
  <c r="G958" i="503"/>
  <c r="G957" i="503"/>
  <c r="G956" i="503"/>
  <c r="G955" i="503"/>
  <c r="G954" i="503"/>
  <c r="G953" i="503"/>
  <c r="G951" i="503"/>
  <c r="G950" i="503"/>
  <c r="G949" i="503"/>
  <c r="G946" i="503"/>
  <c r="G945" i="503"/>
  <c r="G944" i="503"/>
  <c r="G943" i="503"/>
  <c r="G942" i="503"/>
  <c r="G941" i="503"/>
  <c r="G938" i="503"/>
  <c r="G937" i="503"/>
  <c r="G936" i="503"/>
  <c r="G934" i="503"/>
  <c r="G933" i="503"/>
  <c r="G932" i="503"/>
  <c r="G931" i="503"/>
  <c r="G930" i="503"/>
  <c r="G929" i="503"/>
  <c r="G928" i="503"/>
  <c r="G927" i="503"/>
  <c r="G926" i="503"/>
  <c r="G925" i="503"/>
  <c r="G924" i="503"/>
  <c r="I973" i="505" l="1"/>
  <c r="G974" i="505"/>
  <c r="G988" i="503"/>
  <c r="G989" i="503" s="1"/>
  <c r="G990" i="503" s="1"/>
  <c r="G991" i="503" s="1"/>
  <c r="I974" i="505" l="1"/>
  <c r="I975" i="505" s="1"/>
  <c r="I976" i="505" s="1"/>
  <c r="G975" i="505"/>
  <c r="G992" i="503"/>
  <c r="G993" i="503" s="1"/>
  <c r="I977" i="505" l="1"/>
  <c r="I978" i="505" s="1"/>
  <c r="G976" i="505"/>
  <c r="H182" i="503"/>
  <c r="I182" i="503" s="1"/>
  <c r="H124" i="503"/>
  <c r="I124" i="503" s="1"/>
  <c r="H194" i="503"/>
  <c r="I194" i="503" s="1"/>
  <c r="G194" i="503"/>
  <c r="G977" i="505" l="1"/>
  <c r="P799" i="503"/>
  <c r="H814" i="503"/>
  <c r="H584" i="503"/>
  <c r="H583" i="503"/>
  <c r="G524" i="503"/>
  <c r="H524" i="503"/>
  <c r="I524" i="503" s="1"/>
  <c r="F497" i="503"/>
  <c r="H295" i="503"/>
  <c r="H273" i="503"/>
  <c r="H268" i="503"/>
  <c r="I268" i="503" s="1"/>
  <c r="H204" i="503"/>
  <c r="I204" i="503" s="1"/>
  <c r="H203" i="503"/>
  <c r="I203" i="503" s="1"/>
  <c r="H162" i="503"/>
  <c r="H143" i="503"/>
  <c r="I143" i="503" s="1"/>
  <c r="H128" i="503"/>
  <c r="H129" i="503"/>
  <c r="I129" i="503" s="1"/>
  <c r="G978" i="505" l="1"/>
  <c r="H897" i="503"/>
  <c r="I897" i="503" s="1"/>
  <c r="G897" i="503"/>
  <c r="H896" i="503"/>
  <c r="I896" i="503" s="1"/>
  <c r="G896" i="503"/>
  <c r="H893" i="503"/>
  <c r="I893" i="503" s="1"/>
  <c r="G893" i="503"/>
  <c r="H892" i="503"/>
  <c r="I892" i="503" s="1"/>
  <c r="G892" i="503"/>
  <c r="H891" i="503"/>
  <c r="I891" i="503" s="1"/>
  <c r="G891" i="503"/>
  <c r="H890" i="503"/>
  <c r="I890" i="503" s="1"/>
  <c r="G890" i="503"/>
  <c r="H889" i="503"/>
  <c r="I889" i="503" s="1"/>
  <c r="G889" i="503"/>
  <c r="H888" i="503"/>
  <c r="I888" i="503" s="1"/>
  <c r="G888" i="503"/>
  <c r="H886" i="503"/>
  <c r="I886" i="503" s="1"/>
  <c r="G886" i="503"/>
  <c r="H885" i="503"/>
  <c r="I885" i="503" s="1"/>
  <c r="G885" i="503"/>
  <c r="H884" i="503"/>
  <c r="I884" i="503" s="1"/>
  <c r="H883" i="503"/>
  <c r="I883" i="503" s="1"/>
  <c r="G883" i="503"/>
  <c r="H882" i="503"/>
  <c r="I882" i="503" s="1"/>
  <c r="G882" i="503"/>
  <c r="H881" i="503"/>
  <c r="I881" i="503" s="1"/>
  <c r="G881" i="503"/>
  <c r="H880" i="503"/>
  <c r="I880" i="503" s="1"/>
  <c r="G880" i="503"/>
  <c r="H879" i="503"/>
  <c r="I879" i="503" s="1"/>
  <c r="G879" i="503"/>
  <c r="H878" i="503"/>
  <c r="I878" i="503" s="1"/>
  <c r="H877" i="503"/>
  <c r="I877" i="503" s="1"/>
  <c r="H876" i="503"/>
  <c r="I876" i="503" s="1"/>
  <c r="G876" i="503"/>
  <c r="H875" i="503"/>
  <c r="I875" i="503" s="1"/>
  <c r="G875" i="503"/>
  <c r="H874" i="503"/>
  <c r="I874" i="503" s="1"/>
  <c r="G874" i="503"/>
  <c r="H873" i="503"/>
  <c r="I873" i="503" s="1"/>
  <c r="G873" i="503"/>
  <c r="H872" i="503"/>
  <c r="I872" i="503" s="1"/>
  <c r="G872" i="503"/>
  <c r="H871" i="503"/>
  <c r="I871" i="503" s="1"/>
  <c r="H870" i="503"/>
  <c r="I870" i="503" s="1"/>
  <c r="G870" i="503"/>
  <c r="H869" i="503"/>
  <c r="I869" i="503" s="1"/>
  <c r="G869" i="503"/>
  <c r="H868" i="503"/>
  <c r="I868" i="503" s="1"/>
  <c r="G868" i="503"/>
  <c r="H867" i="503"/>
  <c r="I867" i="503" s="1"/>
  <c r="G867" i="503"/>
  <c r="H866" i="503"/>
  <c r="I866" i="503" s="1"/>
  <c r="H865" i="503"/>
  <c r="I865" i="503" s="1"/>
  <c r="G865" i="503"/>
  <c r="H864" i="503"/>
  <c r="I864" i="503" s="1"/>
  <c r="H863" i="503"/>
  <c r="I863" i="503" s="1"/>
  <c r="H862" i="503"/>
  <c r="I862" i="503" s="1"/>
  <c r="G862" i="503"/>
  <c r="H861" i="503"/>
  <c r="I861" i="503" s="1"/>
  <c r="G861" i="503"/>
  <c r="H860" i="503"/>
  <c r="I860" i="503" s="1"/>
  <c r="H859" i="503"/>
  <c r="I859" i="503" s="1"/>
  <c r="G859" i="503"/>
  <c r="H858" i="503"/>
  <c r="I858" i="503" s="1"/>
  <c r="G858" i="503"/>
  <c r="H857" i="503"/>
  <c r="I857" i="503" s="1"/>
  <c r="G857" i="503"/>
  <c r="H856" i="503"/>
  <c r="I856" i="503" s="1"/>
  <c r="H855" i="503"/>
  <c r="I855" i="503" s="1"/>
  <c r="G855" i="503"/>
  <c r="H854" i="503"/>
  <c r="I854" i="503" s="1"/>
  <c r="G854" i="503"/>
  <c r="H853" i="503"/>
  <c r="I853" i="503" s="1"/>
  <c r="G853" i="503"/>
  <c r="H852" i="503"/>
  <c r="I852" i="503" s="1"/>
  <c r="H851" i="503"/>
  <c r="I851" i="503" s="1"/>
  <c r="G851" i="503"/>
  <c r="H850" i="503"/>
  <c r="I850" i="503" s="1"/>
  <c r="G850" i="503"/>
  <c r="H849" i="503"/>
  <c r="I849" i="503" s="1"/>
  <c r="G849" i="503"/>
  <c r="H848" i="503"/>
  <c r="I848" i="503" s="1"/>
  <c r="G848" i="503"/>
  <c r="H847" i="503"/>
  <c r="I847" i="503" s="1"/>
  <c r="G847" i="503"/>
  <c r="H846" i="503"/>
  <c r="I846" i="503" s="1"/>
  <c r="G846" i="503"/>
  <c r="H845" i="503"/>
  <c r="I845" i="503" s="1"/>
  <c r="G845" i="503"/>
  <c r="H844" i="503"/>
  <c r="I844" i="503" s="1"/>
  <c r="G844" i="503"/>
  <c r="H843" i="503"/>
  <c r="I843" i="503" s="1"/>
  <c r="G843" i="503"/>
  <c r="H842" i="503"/>
  <c r="I842" i="503" s="1"/>
  <c r="G842" i="503"/>
  <c r="H841" i="503"/>
  <c r="I841" i="503" s="1"/>
  <c r="G841" i="503"/>
  <c r="H840" i="503"/>
  <c r="I840" i="503" s="1"/>
  <c r="G840" i="503"/>
  <c r="H839" i="503"/>
  <c r="I839" i="503" s="1"/>
  <c r="G839" i="503"/>
  <c r="H838" i="503"/>
  <c r="I838" i="503" s="1"/>
  <c r="H837" i="503"/>
  <c r="I837" i="503" s="1"/>
  <c r="G837" i="503"/>
  <c r="H836" i="503"/>
  <c r="I836" i="503" s="1"/>
  <c r="G836" i="503"/>
  <c r="H835" i="503"/>
  <c r="I835" i="503" s="1"/>
  <c r="G835" i="503"/>
  <c r="H834" i="503"/>
  <c r="I834" i="503" s="1"/>
  <c r="G834" i="503"/>
  <c r="H833" i="503"/>
  <c r="I833" i="503" s="1"/>
  <c r="G833" i="503"/>
  <c r="H832" i="503"/>
  <c r="I832" i="503" s="1"/>
  <c r="H831" i="503"/>
  <c r="I831" i="503" s="1"/>
  <c r="H830" i="503"/>
  <c r="I830" i="503" s="1"/>
  <c r="G830" i="503"/>
  <c r="H829" i="503"/>
  <c r="I829" i="503" s="1"/>
  <c r="G829" i="503"/>
  <c r="H828" i="503"/>
  <c r="I828" i="503" s="1"/>
  <c r="G828" i="503"/>
  <c r="H827" i="503"/>
  <c r="I827" i="503" s="1"/>
  <c r="G827" i="503"/>
  <c r="H826" i="503"/>
  <c r="I826" i="503" s="1"/>
  <c r="G826" i="503"/>
  <c r="H825" i="503"/>
  <c r="I825" i="503" s="1"/>
  <c r="G825" i="503"/>
  <c r="H824" i="503"/>
  <c r="I824" i="503" s="1"/>
  <c r="H823" i="503"/>
  <c r="I823" i="503" s="1"/>
  <c r="H822" i="503"/>
  <c r="I822" i="503" s="1"/>
  <c r="G822" i="503"/>
  <c r="H821" i="503"/>
  <c r="I821" i="503" s="1"/>
  <c r="G821" i="503"/>
  <c r="H820" i="503"/>
  <c r="I820" i="503" s="1"/>
  <c r="G820" i="503"/>
  <c r="H819" i="503"/>
  <c r="I819" i="503" s="1"/>
  <c r="G819" i="503"/>
  <c r="H818" i="503"/>
  <c r="I818" i="503" s="1"/>
  <c r="G818" i="503"/>
  <c r="H817" i="503"/>
  <c r="I817" i="503" s="1"/>
  <c r="H816" i="503"/>
  <c r="I816" i="503" s="1"/>
  <c r="H815" i="503"/>
  <c r="I815" i="503" s="1"/>
  <c r="G815" i="503"/>
  <c r="H813" i="503"/>
  <c r="I813" i="503" s="1"/>
  <c r="G813" i="503"/>
  <c r="H812" i="503"/>
  <c r="I812" i="503" s="1"/>
  <c r="G812" i="503"/>
  <c r="H811" i="503"/>
  <c r="I811" i="503" s="1"/>
  <c r="H810" i="503"/>
  <c r="I810" i="503" s="1"/>
  <c r="G810" i="503"/>
  <c r="H809" i="503"/>
  <c r="I809" i="503" s="1"/>
  <c r="G809" i="503"/>
  <c r="H808" i="503"/>
  <c r="I808" i="503" s="1"/>
  <c r="H807" i="503"/>
  <c r="I807" i="503" s="1"/>
  <c r="G807" i="503"/>
  <c r="H805" i="503"/>
  <c r="I805" i="503" s="1"/>
  <c r="G805" i="503"/>
  <c r="H804" i="503"/>
  <c r="I804" i="503" s="1"/>
  <c r="G804" i="503"/>
  <c r="H803" i="503"/>
  <c r="I803" i="503" s="1"/>
  <c r="G803" i="503"/>
  <c r="H802" i="503"/>
  <c r="I802" i="503" s="1"/>
  <c r="G802" i="503"/>
  <c r="H801" i="503"/>
  <c r="I801" i="503" s="1"/>
  <c r="G801" i="503"/>
  <c r="H800" i="503"/>
  <c r="I800" i="503" s="1"/>
  <c r="G800" i="503"/>
  <c r="H799" i="503"/>
  <c r="I799" i="503" s="1"/>
  <c r="G799" i="503"/>
  <c r="H798" i="503"/>
  <c r="I798" i="503" s="1"/>
  <c r="G798" i="503"/>
  <c r="H797" i="503"/>
  <c r="I797" i="503" s="1"/>
  <c r="G797" i="503"/>
  <c r="H796" i="503"/>
  <c r="I796" i="503" s="1"/>
  <c r="G796" i="503"/>
  <c r="H795" i="503"/>
  <c r="I795" i="503" s="1"/>
  <c r="G795" i="503"/>
  <c r="H794" i="503"/>
  <c r="I794" i="503" s="1"/>
  <c r="H793" i="503"/>
  <c r="I793" i="503" s="1"/>
  <c r="G793" i="503"/>
  <c r="H792" i="503"/>
  <c r="I792" i="503" s="1"/>
  <c r="G792" i="503"/>
  <c r="H791" i="503"/>
  <c r="I791" i="503" s="1"/>
  <c r="G791" i="503"/>
  <c r="H790" i="503"/>
  <c r="I790" i="503" s="1"/>
  <c r="G790" i="503"/>
  <c r="H789" i="503"/>
  <c r="I789" i="503" s="1"/>
  <c r="G789" i="503"/>
  <c r="H788" i="503"/>
  <c r="I788" i="503" s="1"/>
  <c r="H787" i="503"/>
  <c r="I787" i="503" s="1"/>
  <c r="H786" i="503"/>
  <c r="I786" i="503" s="1"/>
  <c r="G786" i="503"/>
  <c r="H785" i="503"/>
  <c r="I785" i="503" s="1"/>
  <c r="G785" i="503"/>
  <c r="H784" i="503"/>
  <c r="I784" i="503" s="1"/>
  <c r="G784" i="503"/>
  <c r="H783" i="503"/>
  <c r="I783" i="503" s="1"/>
  <c r="G783" i="503"/>
  <c r="H782" i="503"/>
  <c r="I782" i="503" s="1"/>
  <c r="G782" i="503"/>
  <c r="H781" i="503"/>
  <c r="I781" i="503" s="1"/>
  <c r="G781" i="503"/>
  <c r="H780" i="503"/>
  <c r="I780" i="503" s="1"/>
  <c r="G780" i="503"/>
  <c r="H779" i="503"/>
  <c r="I779" i="503" s="1"/>
  <c r="G779" i="503"/>
  <c r="H778" i="503"/>
  <c r="I778" i="503" s="1"/>
  <c r="G778" i="503"/>
  <c r="H777" i="503"/>
  <c r="I777" i="503" s="1"/>
  <c r="G777" i="503"/>
  <c r="H776" i="503"/>
  <c r="I776" i="503" s="1"/>
  <c r="G776" i="503"/>
  <c r="H775" i="503"/>
  <c r="I775" i="503" s="1"/>
  <c r="G775" i="503"/>
  <c r="H774" i="503"/>
  <c r="I774" i="503" s="1"/>
  <c r="G774" i="503"/>
  <c r="H773" i="503"/>
  <c r="I773" i="503" s="1"/>
  <c r="G773" i="503"/>
  <c r="H772" i="503"/>
  <c r="I772" i="503" s="1"/>
  <c r="G772" i="503"/>
  <c r="H771" i="503"/>
  <c r="I771" i="503" s="1"/>
  <c r="G771" i="503"/>
  <c r="H770" i="503"/>
  <c r="I770" i="503" s="1"/>
  <c r="G770" i="503"/>
  <c r="H769" i="503"/>
  <c r="I769" i="503" s="1"/>
  <c r="G769" i="503"/>
  <c r="H768" i="503"/>
  <c r="I768" i="503" s="1"/>
  <c r="G768" i="503"/>
  <c r="H767" i="503"/>
  <c r="I767" i="503" s="1"/>
  <c r="H766" i="503"/>
  <c r="I766" i="503" s="1"/>
  <c r="G766" i="503"/>
  <c r="H765" i="503"/>
  <c r="I765" i="503" s="1"/>
  <c r="G765" i="503"/>
  <c r="H764" i="503"/>
  <c r="I764" i="503" s="1"/>
  <c r="G764" i="503"/>
  <c r="H763" i="503"/>
  <c r="I763" i="503" s="1"/>
  <c r="G763" i="503"/>
  <c r="H762" i="503"/>
  <c r="I762" i="503" s="1"/>
  <c r="G762" i="503"/>
  <c r="H761" i="503"/>
  <c r="I761" i="503" s="1"/>
  <c r="G761" i="503"/>
  <c r="H760" i="503"/>
  <c r="I760" i="503" s="1"/>
  <c r="G760" i="503"/>
  <c r="H759" i="503"/>
  <c r="I759" i="503" s="1"/>
  <c r="G759" i="503"/>
  <c r="H758" i="503"/>
  <c r="I758" i="503" s="1"/>
  <c r="G758" i="503"/>
  <c r="H757" i="503"/>
  <c r="I757" i="503" s="1"/>
  <c r="G757" i="503"/>
  <c r="H756" i="503"/>
  <c r="I756" i="503" s="1"/>
  <c r="G756" i="503"/>
  <c r="H755" i="503"/>
  <c r="I755" i="503" s="1"/>
  <c r="G755" i="503"/>
  <c r="H754" i="503"/>
  <c r="I754" i="503" s="1"/>
  <c r="G754" i="503"/>
  <c r="H753" i="503"/>
  <c r="I753" i="503" s="1"/>
  <c r="H752" i="503"/>
  <c r="I752" i="503" s="1"/>
  <c r="G752" i="503"/>
  <c r="H751" i="503"/>
  <c r="I751" i="503" s="1"/>
  <c r="G751" i="503"/>
  <c r="H750" i="503"/>
  <c r="I750" i="503" s="1"/>
  <c r="G750" i="503"/>
  <c r="H749" i="503"/>
  <c r="I749" i="503" s="1"/>
  <c r="G749" i="503"/>
  <c r="H748" i="503"/>
  <c r="I748" i="503" s="1"/>
  <c r="G748" i="503"/>
  <c r="H747" i="503"/>
  <c r="I747" i="503" s="1"/>
  <c r="G747" i="503"/>
  <c r="H746" i="503"/>
  <c r="I746" i="503" s="1"/>
  <c r="G746" i="503"/>
  <c r="H745" i="503"/>
  <c r="I745" i="503" s="1"/>
  <c r="H744" i="503"/>
  <c r="I744" i="503" s="1"/>
  <c r="H743" i="503"/>
  <c r="I743" i="503" s="1"/>
  <c r="H742" i="503"/>
  <c r="I742" i="503" s="1"/>
  <c r="G742" i="503"/>
  <c r="H741" i="503"/>
  <c r="I741" i="503" s="1"/>
  <c r="G741" i="503"/>
  <c r="H740" i="503"/>
  <c r="I740" i="503" s="1"/>
  <c r="G740" i="503"/>
  <c r="H739" i="503"/>
  <c r="I739" i="503" s="1"/>
  <c r="G739" i="503"/>
  <c r="H737" i="503"/>
  <c r="I737" i="503" s="1"/>
  <c r="G737" i="503"/>
  <c r="H736" i="503"/>
  <c r="I736" i="503" s="1"/>
  <c r="G736" i="503"/>
  <c r="H735" i="503"/>
  <c r="I735" i="503" s="1"/>
  <c r="G735" i="503"/>
  <c r="H734" i="503"/>
  <c r="I734" i="503" s="1"/>
  <c r="G734" i="503"/>
  <c r="H733" i="503"/>
  <c r="I733" i="503" s="1"/>
  <c r="G733" i="503"/>
  <c r="H732" i="503"/>
  <c r="I732" i="503" s="1"/>
  <c r="G732" i="503"/>
  <c r="H730" i="503"/>
  <c r="I730" i="503" s="1"/>
  <c r="G730" i="503"/>
  <c r="H729" i="503"/>
  <c r="I729" i="503" s="1"/>
  <c r="G729" i="503"/>
  <c r="H728" i="503"/>
  <c r="I728" i="503" s="1"/>
  <c r="G728" i="503"/>
  <c r="H727" i="503"/>
  <c r="I727" i="503" s="1"/>
  <c r="G727" i="503"/>
  <c r="H726" i="503"/>
  <c r="I726" i="503" s="1"/>
  <c r="G726" i="503"/>
  <c r="H725" i="503"/>
  <c r="I725" i="503" s="1"/>
  <c r="G725" i="503"/>
  <c r="H724" i="503"/>
  <c r="I724" i="503" s="1"/>
  <c r="G724" i="503"/>
  <c r="H723" i="503"/>
  <c r="I723" i="503" s="1"/>
  <c r="G723" i="503"/>
  <c r="H722" i="503"/>
  <c r="I722" i="503" s="1"/>
  <c r="G722" i="503"/>
  <c r="H721" i="503"/>
  <c r="I721" i="503" s="1"/>
  <c r="G721" i="503"/>
  <c r="H720" i="503"/>
  <c r="I720" i="503" s="1"/>
  <c r="G720" i="503"/>
  <c r="H719" i="503"/>
  <c r="I719" i="503" s="1"/>
  <c r="G719" i="503"/>
  <c r="H718" i="503"/>
  <c r="I718" i="503" s="1"/>
  <c r="G718" i="503"/>
  <c r="H717" i="503"/>
  <c r="I717" i="503" s="1"/>
  <c r="G717" i="503"/>
  <c r="H716" i="503"/>
  <c r="I716" i="503" s="1"/>
  <c r="G716" i="503"/>
  <c r="H715" i="503"/>
  <c r="I715" i="503" s="1"/>
  <c r="G715" i="503"/>
  <c r="H714" i="503"/>
  <c r="I714" i="503" s="1"/>
  <c r="G714" i="503"/>
  <c r="H713" i="503"/>
  <c r="I713" i="503" s="1"/>
  <c r="G713" i="503"/>
  <c r="H712" i="503"/>
  <c r="I712" i="503" s="1"/>
  <c r="G712" i="503"/>
  <c r="H711" i="503"/>
  <c r="I711" i="503" s="1"/>
  <c r="G711" i="503"/>
  <c r="H710" i="503"/>
  <c r="I710" i="503" s="1"/>
  <c r="G710" i="503"/>
  <c r="H709" i="503"/>
  <c r="I709" i="503" s="1"/>
  <c r="G709" i="503"/>
  <c r="H708" i="503"/>
  <c r="I708" i="503" s="1"/>
  <c r="G708" i="503"/>
  <c r="H707" i="503"/>
  <c r="I707" i="503" s="1"/>
  <c r="G707" i="503"/>
  <c r="H706" i="503"/>
  <c r="I706" i="503" s="1"/>
  <c r="G706" i="503"/>
  <c r="H705" i="503"/>
  <c r="I705" i="503" s="1"/>
  <c r="G705" i="503"/>
  <c r="H704" i="503"/>
  <c r="I704" i="503" s="1"/>
  <c r="G704" i="503"/>
  <c r="H703" i="503"/>
  <c r="I703" i="503" s="1"/>
  <c r="G703" i="503"/>
  <c r="H702" i="503"/>
  <c r="I702" i="503" s="1"/>
  <c r="G702" i="503"/>
  <c r="H701" i="503"/>
  <c r="I701" i="503" s="1"/>
  <c r="G701" i="503"/>
  <c r="H700" i="503"/>
  <c r="I700" i="503" s="1"/>
  <c r="G700" i="503"/>
  <c r="H699" i="503"/>
  <c r="I699" i="503" s="1"/>
  <c r="G699" i="503"/>
  <c r="H698" i="503"/>
  <c r="I698" i="503" s="1"/>
  <c r="G698" i="503"/>
  <c r="H697" i="503"/>
  <c r="I697" i="503" s="1"/>
  <c r="G697" i="503"/>
  <c r="H696" i="503"/>
  <c r="I696" i="503" s="1"/>
  <c r="G696" i="503"/>
  <c r="H695" i="503"/>
  <c r="I695" i="503" s="1"/>
  <c r="G695" i="503"/>
  <c r="H694" i="503"/>
  <c r="I694" i="503" s="1"/>
  <c r="G694" i="503"/>
  <c r="H693" i="503"/>
  <c r="I693" i="503" s="1"/>
  <c r="G693" i="503"/>
  <c r="H692" i="503"/>
  <c r="I692" i="503" s="1"/>
  <c r="G692" i="503"/>
  <c r="H691" i="503"/>
  <c r="I691" i="503" s="1"/>
  <c r="G691" i="503"/>
  <c r="H690" i="503"/>
  <c r="I690" i="503" s="1"/>
  <c r="G690" i="503"/>
  <c r="H689" i="503"/>
  <c r="I689" i="503" s="1"/>
  <c r="G689" i="503"/>
  <c r="H688" i="503"/>
  <c r="I688" i="503" s="1"/>
  <c r="G688" i="503"/>
  <c r="H687" i="503"/>
  <c r="I687" i="503" s="1"/>
  <c r="G687" i="503"/>
  <c r="H686" i="503"/>
  <c r="I686" i="503" s="1"/>
  <c r="G686" i="503"/>
  <c r="H685" i="503"/>
  <c r="I685" i="503" s="1"/>
  <c r="G685" i="503"/>
  <c r="H684" i="503"/>
  <c r="I684" i="503" s="1"/>
  <c r="G684" i="503"/>
  <c r="H683" i="503"/>
  <c r="I683" i="503" s="1"/>
  <c r="H682" i="503"/>
  <c r="I682" i="503" s="1"/>
  <c r="G682" i="503"/>
  <c r="H681" i="503"/>
  <c r="I681" i="503" s="1"/>
  <c r="G681" i="503"/>
  <c r="H680" i="503"/>
  <c r="I680" i="503" s="1"/>
  <c r="G680" i="503"/>
  <c r="H679" i="503"/>
  <c r="I679" i="503" s="1"/>
  <c r="G679" i="503"/>
  <c r="H678" i="503"/>
  <c r="I678" i="503" s="1"/>
  <c r="G678" i="503"/>
  <c r="H677" i="503"/>
  <c r="I677" i="503" s="1"/>
  <c r="G677" i="503"/>
  <c r="H676" i="503"/>
  <c r="I676" i="503" s="1"/>
  <c r="G676" i="503"/>
  <c r="H675" i="503"/>
  <c r="I675" i="503" s="1"/>
  <c r="H674" i="503"/>
  <c r="I674" i="503" s="1"/>
  <c r="G674" i="503"/>
  <c r="H673" i="503"/>
  <c r="I673" i="503" s="1"/>
  <c r="G673" i="503"/>
  <c r="H672" i="503"/>
  <c r="I672" i="503" s="1"/>
  <c r="G672" i="503"/>
  <c r="H671" i="503"/>
  <c r="I671" i="503" s="1"/>
  <c r="G671" i="503"/>
  <c r="H670" i="503"/>
  <c r="I670" i="503" s="1"/>
  <c r="G670" i="503"/>
  <c r="H669" i="503"/>
  <c r="I669" i="503" s="1"/>
  <c r="G669" i="503"/>
  <c r="H668" i="503"/>
  <c r="I668" i="503" s="1"/>
  <c r="G668" i="503"/>
  <c r="H667" i="503"/>
  <c r="I667" i="503" s="1"/>
  <c r="G667" i="503"/>
  <c r="H666" i="503"/>
  <c r="I666" i="503" s="1"/>
  <c r="G666" i="503"/>
  <c r="H665" i="503"/>
  <c r="I665" i="503" s="1"/>
  <c r="G665" i="503"/>
  <c r="H664" i="503"/>
  <c r="I664" i="503" s="1"/>
  <c r="G664" i="503"/>
  <c r="H663" i="503"/>
  <c r="I663" i="503" s="1"/>
  <c r="G663" i="503"/>
  <c r="H662" i="503"/>
  <c r="I662" i="503" s="1"/>
  <c r="G662" i="503"/>
  <c r="H661" i="503"/>
  <c r="I661" i="503" s="1"/>
  <c r="G661" i="503"/>
  <c r="H660" i="503"/>
  <c r="I660" i="503" s="1"/>
  <c r="G660" i="503"/>
  <c r="H659" i="503"/>
  <c r="I659" i="503" s="1"/>
  <c r="G659" i="503"/>
  <c r="H658" i="503"/>
  <c r="I658" i="503" s="1"/>
  <c r="G658" i="503"/>
  <c r="H657" i="503"/>
  <c r="I657" i="503" s="1"/>
  <c r="G657" i="503"/>
  <c r="H656" i="503"/>
  <c r="I656" i="503" s="1"/>
  <c r="G656" i="503"/>
  <c r="H655" i="503"/>
  <c r="I655" i="503" s="1"/>
  <c r="G655" i="503"/>
  <c r="H654" i="503"/>
  <c r="I654" i="503" s="1"/>
  <c r="G654" i="503"/>
  <c r="H653" i="503"/>
  <c r="I653" i="503" s="1"/>
  <c r="G653" i="503"/>
  <c r="H652" i="503"/>
  <c r="I652" i="503" s="1"/>
  <c r="G652" i="503"/>
  <c r="H651" i="503"/>
  <c r="I651" i="503" s="1"/>
  <c r="G651" i="503"/>
  <c r="H650" i="503"/>
  <c r="I650" i="503" s="1"/>
  <c r="G650" i="503"/>
  <c r="H649" i="503"/>
  <c r="I649" i="503" s="1"/>
  <c r="G649" i="503"/>
  <c r="H648" i="503"/>
  <c r="I648" i="503" s="1"/>
  <c r="G648" i="503"/>
  <c r="H647" i="503"/>
  <c r="I647" i="503" s="1"/>
  <c r="G647" i="503"/>
  <c r="H646" i="503"/>
  <c r="I646" i="503" s="1"/>
  <c r="G646" i="503"/>
  <c r="H645" i="503"/>
  <c r="I645" i="503" s="1"/>
  <c r="G645" i="503"/>
  <c r="H644" i="503"/>
  <c r="I644" i="503" s="1"/>
  <c r="G644" i="503"/>
  <c r="H643" i="503"/>
  <c r="I643" i="503" s="1"/>
  <c r="G643" i="503"/>
  <c r="H642" i="503"/>
  <c r="I642" i="503" s="1"/>
  <c r="G642" i="503"/>
  <c r="H641" i="503"/>
  <c r="I641" i="503" s="1"/>
  <c r="G641" i="503"/>
  <c r="H640" i="503"/>
  <c r="I640" i="503" s="1"/>
  <c r="G640" i="503"/>
  <c r="H639" i="503"/>
  <c r="I639" i="503" s="1"/>
  <c r="G639" i="503"/>
  <c r="H638" i="503"/>
  <c r="I638" i="503" s="1"/>
  <c r="G638" i="503"/>
  <c r="H637" i="503"/>
  <c r="I637" i="503" s="1"/>
  <c r="G637" i="503"/>
  <c r="H636" i="503"/>
  <c r="I636" i="503" s="1"/>
  <c r="G636" i="503"/>
  <c r="H635" i="503"/>
  <c r="I635" i="503" s="1"/>
  <c r="G635" i="503"/>
  <c r="H634" i="503"/>
  <c r="I634" i="503" s="1"/>
  <c r="G634" i="503"/>
  <c r="H633" i="503"/>
  <c r="I633" i="503" s="1"/>
  <c r="G633" i="503"/>
  <c r="H632" i="503"/>
  <c r="I632" i="503" s="1"/>
  <c r="G632" i="503"/>
  <c r="H631" i="503"/>
  <c r="I631" i="503" s="1"/>
  <c r="G631" i="503"/>
  <c r="H630" i="503"/>
  <c r="I630" i="503" s="1"/>
  <c r="G630" i="503"/>
  <c r="H629" i="503"/>
  <c r="I629" i="503" s="1"/>
  <c r="G629" i="503"/>
  <c r="H628" i="503"/>
  <c r="I628" i="503" s="1"/>
  <c r="G628" i="503"/>
  <c r="H627" i="503"/>
  <c r="I627" i="503" s="1"/>
  <c r="G627" i="503"/>
  <c r="H626" i="503"/>
  <c r="I626" i="503" s="1"/>
  <c r="G626" i="503"/>
  <c r="H625" i="503"/>
  <c r="I625" i="503" s="1"/>
  <c r="G625" i="503"/>
  <c r="H624" i="503"/>
  <c r="I624" i="503" s="1"/>
  <c r="G624" i="503"/>
  <c r="H623" i="503"/>
  <c r="I623" i="503" s="1"/>
  <c r="G623" i="503"/>
  <c r="H622" i="503"/>
  <c r="I622" i="503" s="1"/>
  <c r="G622" i="503"/>
  <c r="H621" i="503"/>
  <c r="I621" i="503" s="1"/>
  <c r="G621" i="503"/>
  <c r="H620" i="503"/>
  <c r="I620" i="503" s="1"/>
  <c r="G620" i="503"/>
  <c r="H619" i="503"/>
  <c r="I619" i="503" s="1"/>
  <c r="G619" i="503"/>
  <c r="H618" i="503"/>
  <c r="I618" i="503" s="1"/>
  <c r="G618" i="503"/>
  <c r="H617" i="503"/>
  <c r="I617" i="503" s="1"/>
  <c r="G617" i="503"/>
  <c r="H616" i="503"/>
  <c r="I616" i="503" s="1"/>
  <c r="G616" i="503"/>
  <c r="H615" i="503"/>
  <c r="I615" i="503" s="1"/>
  <c r="G615" i="503"/>
  <c r="H614" i="503"/>
  <c r="I614" i="503" s="1"/>
  <c r="G614" i="503"/>
  <c r="H613" i="503"/>
  <c r="I613" i="503" s="1"/>
  <c r="G613" i="503"/>
  <c r="H612" i="503"/>
  <c r="I612" i="503" s="1"/>
  <c r="G612" i="503"/>
  <c r="H611" i="503"/>
  <c r="I611" i="503" s="1"/>
  <c r="G611" i="503"/>
  <c r="H610" i="503"/>
  <c r="I610" i="503" s="1"/>
  <c r="G610" i="503"/>
  <c r="H609" i="503"/>
  <c r="I609" i="503" s="1"/>
  <c r="G609" i="503"/>
  <c r="H608" i="503"/>
  <c r="I608" i="503" s="1"/>
  <c r="G608" i="503"/>
  <c r="H607" i="503"/>
  <c r="I607" i="503" s="1"/>
  <c r="G607" i="503"/>
  <c r="H606" i="503"/>
  <c r="I606" i="503" s="1"/>
  <c r="G606" i="503"/>
  <c r="H605" i="503"/>
  <c r="I605" i="503" s="1"/>
  <c r="G605" i="503"/>
  <c r="H604" i="503"/>
  <c r="I604" i="503" s="1"/>
  <c r="G604" i="503"/>
  <c r="H603" i="503"/>
  <c r="I603" i="503" s="1"/>
  <c r="H602" i="503"/>
  <c r="I602" i="503" s="1"/>
  <c r="G602" i="503"/>
  <c r="H601" i="503"/>
  <c r="I601" i="503" s="1"/>
  <c r="G601" i="503"/>
  <c r="H600" i="503"/>
  <c r="I600" i="503" s="1"/>
  <c r="G600" i="503"/>
  <c r="H599" i="503"/>
  <c r="I599" i="503" s="1"/>
  <c r="G599" i="503"/>
  <c r="H598" i="503"/>
  <c r="I598" i="503" s="1"/>
  <c r="G598" i="503"/>
  <c r="H597" i="503"/>
  <c r="I597" i="503" s="1"/>
  <c r="G597" i="503"/>
  <c r="H596" i="503"/>
  <c r="I596" i="503" s="1"/>
  <c r="G596" i="503"/>
  <c r="H595" i="503"/>
  <c r="I595" i="503" s="1"/>
  <c r="G595" i="503"/>
  <c r="H594" i="503"/>
  <c r="I594" i="503" s="1"/>
  <c r="G594" i="503"/>
  <c r="H593" i="503"/>
  <c r="I593" i="503" s="1"/>
  <c r="G593" i="503"/>
  <c r="H592" i="503"/>
  <c r="I592" i="503" s="1"/>
  <c r="G592" i="503"/>
  <c r="H591" i="503"/>
  <c r="I591" i="503" s="1"/>
  <c r="G591" i="503"/>
  <c r="H590" i="503"/>
  <c r="I590" i="503" s="1"/>
  <c r="G590" i="503"/>
  <c r="H589" i="503"/>
  <c r="I589" i="503" s="1"/>
  <c r="G589" i="503"/>
  <c r="H588" i="503"/>
  <c r="I588" i="503" s="1"/>
  <c r="G588" i="503"/>
  <c r="H586" i="503"/>
  <c r="I586" i="503" s="1"/>
  <c r="G586" i="503"/>
  <c r="H585" i="503"/>
  <c r="I585" i="503" s="1"/>
  <c r="G585" i="503"/>
  <c r="H581" i="503"/>
  <c r="I581" i="503" s="1"/>
  <c r="G581" i="503"/>
  <c r="H580" i="503"/>
  <c r="I580" i="503" s="1"/>
  <c r="G580" i="503"/>
  <c r="H579" i="503"/>
  <c r="I579" i="503" s="1"/>
  <c r="G579" i="503"/>
  <c r="H578" i="503"/>
  <c r="I578" i="503" s="1"/>
  <c r="G578" i="503"/>
  <c r="H577" i="503"/>
  <c r="I577" i="503" s="1"/>
  <c r="G577" i="503"/>
  <c r="H575" i="503"/>
  <c r="I575" i="503" s="1"/>
  <c r="G575" i="503"/>
  <c r="H574" i="503"/>
  <c r="I574" i="503" s="1"/>
  <c r="G574" i="503"/>
  <c r="H573" i="503"/>
  <c r="I573" i="503" s="1"/>
  <c r="G573" i="503"/>
  <c r="H572" i="503"/>
  <c r="I572" i="503" s="1"/>
  <c r="G572" i="503"/>
  <c r="H571" i="503"/>
  <c r="I571" i="503" s="1"/>
  <c r="G571" i="503"/>
  <c r="H570" i="503"/>
  <c r="I570" i="503" s="1"/>
  <c r="G570" i="503"/>
  <c r="H569" i="503"/>
  <c r="I569" i="503" s="1"/>
  <c r="G569" i="503"/>
  <c r="H568" i="503"/>
  <c r="I568" i="503" s="1"/>
  <c r="G568" i="503"/>
  <c r="H567" i="503"/>
  <c r="I567" i="503" s="1"/>
  <c r="G567" i="503"/>
  <c r="H566" i="503"/>
  <c r="I566" i="503" s="1"/>
  <c r="G566" i="503"/>
  <c r="H565" i="503"/>
  <c r="I565" i="503" s="1"/>
  <c r="G565" i="503"/>
  <c r="H564" i="503"/>
  <c r="I564" i="503" s="1"/>
  <c r="G564" i="503"/>
  <c r="H563" i="503"/>
  <c r="I563" i="503" s="1"/>
  <c r="G563" i="503"/>
  <c r="H562" i="503"/>
  <c r="I562" i="503" s="1"/>
  <c r="G562" i="503"/>
  <c r="H561" i="503"/>
  <c r="I561" i="503" s="1"/>
  <c r="G561" i="503"/>
  <c r="H560" i="503"/>
  <c r="I560" i="503" s="1"/>
  <c r="H559" i="503"/>
  <c r="I559" i="503" s="1"/>
  <c r="H558" i="503"/>
  <c r="I558" i="503" s="1"/>
  <c r="H557" i="503"/>
  <c r="I557" i="503" s="1"/>
  <c r="G557" i="503"/>
  <c r="H556" i="503"/>
  <c r="I556" i="503" s="1"/>
  <c r="G556" i="503"/>
  <c r="H555" i="503"/>
  <c r="I555" i="503" s="1"/>
  <c r="G555" i="503"/>
  <c r="H554" i="503"/>
  <c r="I554" i="503" s="1"/>
  <c r="G554" i="503"/>
  <c r="H553" i="503"/>
  <c r="I553" i="503" s="1"/>
  <c r="G553" i="503"/>
  <c r="H552" i="503"/>
  <c r="I552" i="503" s="1"/>
  <c r="G552" i="503"/>
  <c r="H551" i="503"/>
  <c r="I551" i="503" s="1"/>
  <c r="H550" i="503"/>
  <c r="I550" i="503" s="1"/>
  <c r="G550" i="503"/>
  <c r="H549" i="503"/>
  <c r="I549" i="503" s="1"/>
  <c r="G549" i="503"/>
  <c r="H548" i="503"/>
  <c r="I548" i="503" s="1"/>
  <c r="H547" i="503"/>
  <c r="I547" i="503" s="1"/>
  <c r="G547" i="503"/>
  <c r="H546" i="503"/>
  <c r="I546" i="503" s="1"/>
  <c r="G546" i="503"/>
  <c r="H545" i="503"/>
  <c r="I545" i="503" s="1"/>
  <c r="G545" i="503"/>
  <c r="H544" i="503"/>
  <c r="I544" i="503" s="1"/>
  <c r="G544" i="503"/>
  <c r="H543" i="503"/>
  <c r="I543" i="503" s="1"/>
  <c r="H542" i="503"/>
  <c r="I542" i="503" s="1"/>
  <c r="G542" i="503"/>
  <c r="H541" i="503"/>
  <c r="E541" i="503"/>
  <c r="G541" i="503" s="1"/>
  <c r="H540" i="503"/>
  <c r="E540" i="503"/>
  <c r="G540" i="503" s="1"/>
  <c r="H539" i="503"/>
  <c r="E539" i="503"/>
  <c r="G539" i="503" s="1"/>
  <c r="H538" i="503"/>
  <c r="E538" i="503"/>
  <c r="G538" i="503" s="1"/>
  <c r="H537" i="503"/>
  <c r="E537" i="503"/>
  <c r="G537" i="503" s="1"/>
  <c r="H536" i="503"/>
  <c r="E536" i="503"/>
  <c r="G536" i="503" s="1"/>
  <c r="H535" i="503"/>
  <c r="E535" i="503"/>
  <c r="H534" i="503"/>
  <c r="E534" i="503"/>
  <c r="G534" i="503" s="1"/>
  <c r="H533" i="503"/>
  <c r="E533" i="503"/>
  <c r="G533" i="503" s="1"/>
  <c r="H532" i="503"/>
  <c r="E532" i="503"/>
  <c r="G532" i="503" s="1"/>
  <c r="H529" i="503"/>
  <c r="I529" i="503" s="1"/>
  <c r="G529" i="503"/>
  <c r="H528" i="503"/>
  <c r="I528" i="503" s="1"/>
  <c r="G528" i="503"/>
  <c r="H527" i="503"/>
  <c r="I527" i="503" s="1"/>
  <c r="G527" i="503"/>
  <c r="H526" i="503"/>
  <c r="I526" i="503" s="1"/>
  <c r="G526" i="503"/>
  <c r="H525" i="503"/>
  <c r="I525" i="503" s="1"/>
  <c r="G525" i="503"/>
  <c r="H522" i="503"/>
  <c r="I522" i="503" s="1"/>
  <c r="G522" i="503"/>
  <c r="H521" i="503"/>
  <c r="I521" i="503" s="1"/>
  <c r="G521" i="503"/>
  <c r="H520" i="503"/>
  <c r="I520" i="503" s="1"/>
  <c r="G520" i="503"/>
  <c r="H519" i="503"/>
  <c r="I519" i="503" s="1"/>
  <c r="G519" i="503"/>
  <c r="H518" i="503"/>
  <c r="I518" i="503" s="1"/>
  <c r="G518" i="503"/>
  <c r="H517" i="503"/>
  <c r="I517" i="503" s="1"/>
  <c r="G517" i="503"/>
  <c r="H516" i="503"/>
  <c r="I516" i="503" s="1"/>
  <c r="G516" i="503"/>
  <c r="H515" i="503"/>
  <c r="I515" i="503" s="1"/>
  <c r="G515" i="503"/>
  <c r="H514" i="503"/>
  <c r="I514" i="503" s="1"/>
  <c r="G514" i="503"/>
  <c r="H513" i="503"/>
  <c r="I513" i="503" s="1"/>
  <c r="G513" i="503"/>
  <c r="H512" i="503"/>
  <c r="I512" i="503" s="1"/>
  <c r="G512" i="503"/>
  <c r="H511" i="503"/>
  <c r="I511" i="503" s="1"/>
  <c r="G511" i="503"/>
  <c r="H510" i="503"/>
  <c r="I510" i="503" s="1"/>
  <c r="H509" i="503"/>
  <c r="I509" i="503" s="1"/>
  <c r="H508" i="503"/>
  <c r="I508" i="503" s="1"/>
  <c r="G508" i="503"/>
  <c r="H507" i="503"/>
  <c r="I507" i="503" s="1"/>
  <c r="G507" i="503"/>
  <c r="H506" i="503"/>
  <c r="I506" i="503" s="1"/>
  <c r="G506" i="503"/>
  <c r="H505" i="503"/>
  <c r="I505" i="503" s="1"/>
  <c r="G505" i="503"/>
  <c r="H504" i="503"/>
  <c r="I504" i="503" s="1"/>
  <c r="G504" i="503"/>
  <c r="H503" i="503"/>
  <c r="E503" i="503"/>
  <c r="G503" i="503" s="1"/>
  <c r="H502" i="503"/>
  <c r="I502" i="503" s="1"/>
  <c r="G502" i="503"/>
  <c r="H501" i="503"/>
  <c r="I501" i="503" s="1"/>
  <c r="G501" i="503"/>
  <c r="H499" i="503"/>
  <c r="I499" i="503" s="1"/>
  <c r="H498" i="503"/>
  <c r="I498" i="503" s="1"/>
  <c r="G498" i="503"/>
  <c r="H497" i="503"/>
  <c r="I497" i="503" s="1"/>
  <c r="G497" i="503"/>
  <c r="H496" i="503"/>
  <c r="I496" i="503" s="1"/>
  <c r="G496" i="503"/>
  <c r="H495" i="503"/>
  <c r="I495" i="503" s="1"/>
  <c r="G495" i="503"/>
  <c r="H494" i="503"/>
  <c r="I494" i="503" s="1"/>
  <c r="G494" i="503"/>
  <c r="H493" i="503"/>
  <c r="I493" i="503" s="1"/>
  <c r="G493" i="503"/>
  <c r="H492" i="503"/>
  <c r="I492" i="503" s="1"/>
  <c r="G492" i="503"/>
  <c r="H491" i="503"/>
  <c r="I491" i="503" s="1"/>
  <c r="G491" i="503"/>
  <c r="H490" i="503"/>
  <c r="I490" i="503" s="1"/>
  <c r="G490" i="503"/>
  <c r="H489" i="503"/>
  <c r="I489" i="503" s="1"/>
  <c r="G489" i="503"/>
  <c r="H488" i="503"/>
  <c r="I488" i="503" s="1"/>
  <c r="G488" i="503"/>
  <c r="H487" i="503"/>
  <c r="I487" i="503" s="1"/>
  <c r="H486" i="503"/>
  <c r="E486" i="503"/>
  <c r="H485" i="503"/>
  <c r="I485" i="503" s="1"/>
  <c r="G485" i="503"/>
  <c r="H484" i="503"/>
  <c r="I484" i="503" s="1"/>
  <c r="G484" i="503"/>
  <c r="H483" i="503"/>
  <c r="I483" i="503" s="1"/>
  <c r="G483" i="503"/>
  <c r="H482" i="503"/>
  <c r="I482" i="503" s="1"/>
  <c r="G482" i="503"/>
  <c r="H481" i="503"/>
  <c r="I481" i="503" s="1"/>
  <c r="G481" i="503"/>
  <c r="H480" i="503"/>
  <c r="I480" i="503" s="1"/>
  <c r="G480" i="503"/>
  <c r="H479" i="503"/>
  <c r="I479" i="503" s="1"/>
  <c r="G479" i="503"/>
  <c r="H478" i="503"/>
  <c r="I478" i="503" s="1"/>
  <c r="G478" i="503"/>
  <c r="H477" i="503"/>
  <c r="I477" i="503" s="1"/>
  <c r="G477" i="503"/>
  <c r="H476" i="503"/>
  <c r="I476" i="503" s="1"/>
  <c r="G476" i="503"/>
  <c r="H475" i="503"/>
  <c r="I475" i="503" s="1"/>
  <c r="G475" i="503"/>
  <c r="H474" i="503"/>
  <c r="I474" i="503" s="1"/>
  <c r="G474" i="503"/>
  <c r="H473" i="503"/>
  <c r="I473" i="503" s="1"/>
  <c r="G473" i="503"/>
  <c r="H472" i="503"/>
  <c r="I472" i="503" s="1"/>
  <c r="G472" i="503"/>
  <c r="H471" i="503"/>
  <c r="I471" i="503" s="1"/>
  <c r="G471" i="503"/>
  <c r="H470" i="503"/>
  <c r="I470" i="503" s="1"/>
  <c r="G470" i="503"/>
  <c r="H469" i="503"/>
  <c r="I469" i="503" s="1"/>
  <c r="H468" i="503"/>
  <c r="I468" i="503" s="1"/>
  <c r="H467" i="503"/>
  <c r="I467" i="503" s="1"/>
  <c r="G467" i="503"/>
  <c r="H466" i="503"/>
  <c r="I466" i="503" s="1"/>
  <c r="H465" i="503"/>
  <c r="I465" i="503" s="1"/>
  <c r="G465" i="503"/>
  <c r="H464" i="503"/>
  <c r="I464" i="503" s="1"/>
  <c r="H463" i="503"/>
  <c r="I463" i="503" s="1"/>
  <c r="G463" i="503"/>
  <c r="H462" i="503"/>
  <c r="I462" i="503" s="1"/>
  <c r="H461" i="503"/>
  <c r="I461" i="503" s="1"/>
  <c r="G461" i="503"/>
  <c r="H460" i="503"/>
  <c r="I460" i="503" s="1"/>
  <c r="H459" i="503"/>
  <c r="I459" i="503" s="1"/>
  <c r="G459" i="503"/>
  <c r="H458" i="503"/>
  <c r="I458" i="503" s="1"/>
  <c r="G458" i="503"/>
  <c r="H457" i="503"/>
  <c r="I457" i="503" s="1"/>
  <c r="G457" i="503"/>
  <c r="H456" i="503"/>
  <c r="I456" i="503" s="1"/>
  <c r="G456" i="503"/>
  <c r="H455" i="503"/>
  <c r="I455" i="503" s="1"/>
  <c r="H454" i="503"/>
  <c r="I454" i="503" s="1"/>
  <c r="G454" i="503"/>
  <c r="H453" i="503"/>
  <c r="I453" i="503" s="1"/>
  <c r="G453" i="503"/>
  <c r="H452" i="503"/>
  <c r="I452" i="503" s="1"/>
  <c r="G452" i="503"/>
  <c r="H451" i="503"/>
  <c r="I451" i="503" s="1"/>
  <c r="G451" i="503"/>
  <c r="H450" i="503"/>
  <c r="I450" i="503" s="1"/>
  <c r="G450" i="503"/>
  <c r="H449" i="503"/>
  <c r="I449" i="503" s="1"/>
  <c r="H448" i="503"/>
  <c r="I448" i="503" s="1"/>
  <c r="G448" i="503"/>
  <c r="H447" i="503"/>
  <c r="I447" i="503" s="1"/>
  <c r="G447" i="503"/>
  <c r="H446" i="503"/>
  <c r="I446" i="503" s="1"/>
  <c r="G446" i="503"/>
  <c r="H445" i="503"/>
  <c r="I445" i="503" s="1"/>
  <c r="H444" i="503"/>
  <c r="I444" i="503" s="1"/>
  <c r="H443" i="503"/>
  <c r="I443" i="503" s="1"/>
  <c r="G443" i="503"/>
  <c r="H442" i="503"/>
  <c r="I442" i="503" s="1"/>
  <c r="G442" i="503"/>
  <c r="H441" i="503"/>
  <c r="I441" i="503" s="1"/>
  <c r="H440" i="503"/>
  <c r="I440" i="503" s="1"/>
  <c r="G440" i="503"/>
  <c r="H439" i="503"/>
  <c r="I439" i="503" s="1"/>
  <c r="H438" i="503"/>
  <c r="I438" i="503" s="1"/>
  <c r="G438" i="503"/>
  <c r="H437" i="503"/>
  <c r="I437" i="503" s="1"/>
  <c r="H436" i="503"/>
  <c r="I436" i="503" s="1"/>
  <c r="G436" i="503"/>
  <c r="H435" i="503"/>
  <c r="I435" i="503" s="1"/>
  <c r="H434" i="503"/>
  <c r="I434" i="503" s="1"/>
  <c r="G434" i="503"/>
  <c r="H433" i="503"/>
  <c r="I433" i="503" s="1"/>
  <c r="H432" i="503"/>
  <c r="I432" i="503" s="1"/>
  <c r="H431" i="503"/>
  <c r="I431" i="503" s="1"/>
  <c r="G431" i="503"/>
  <c r="H430" i="503"/>
  <c r="I430" i="503" s="1"/>
  <c r="H429" i="503"/>
  <c r="I429" i="503" s="1"/>
  <c r="G429" i="503"/>
  <c r="H428" i="503"/>
  <c r="I428" i="503" s="1"/>
  <c r="G428" i="503"/>
  <c r="H427" i="503"/>
  <c r="I427" i="503" s="1"/>
  <c r="G427" i="503"/>
  <c r="H426" i="503"/>
  <c r="H425" i="503"/>
  <c r="I425" i="503" s="1"/>
  <c r="G425" i="503"/>
  <c r="H424" i="503"/>
  <c r="I424" i="503" s="1"/>
  <c r="G424" i="503"/>
  <c r="H423" i="503"/>
  <c r="I423" i="503" s="1"/>
  <c r="G423" i="503"/>
  <c r="H422" i="503"/>
  <c r="H421" i="503"/>
  <c r="H420" i="503"/>
  <c r="I420" i="503" s="1"/>
  <c r="G420" i="503"/>
  <c r="H419" i="503"/>
  <c r="H418" i="503"/>
  <c r="I418" i="503" s="1"/>
  <c r="G418" i="503"/>
  <c r="H417" i="503"/>
  <c r="H416" i="503"/>
  <c r="I416" i="503" s="1"/>
  <c r="G416" i="503"/>
  <c r="H415" i="503"/>
  <c r="I415" i="503" s="1"/>
  <c r="G415" i="503"/>
  <c r="H414" i="503"/>
  <c r="I414" i="503" s="1"/>
  <c r="G414" i="503"/>
  <c r="H413" i="503"/>
  <c r="I413" i="503" s="1"/>
  <c r="H412" i="503"/>
  <c r="I412" i="503" s="1"/>
  <c r="G412" i="503"/>
  <c r="H411" i="503"/>
  <c r="I411" i="503" s="1"/>
  <c r="G411" i="503"/>
  <c r="H410" i="503"/>
  <c r="I410" i="503" s="1"/>
  <c r="G410" i="503"/>
  <c r="H409" i="503"/>
  <c r="I409" i="503" s="1"/>
  <c r="G409" i="503"/>
  <c r="H408" i="503"/>
  <c r="I408" i="503" s="1"/>
  <c r="H407" i="503"/>
  <c r="I407" i="503" s="1"/>
  <c r="G407" i="503"/>
  <c r="H406" i="503"/>
  <c r="I406" i="503" s="1"/>
  <c r="H405" i="503"/>
  <c r="I405" i="503" s="1"/>
  <c r="G405" i="503"/>
  <c r="H404" i="503"/>
  <c r="I404" i="503" s="1"/>
  <c r="G404" i="503"/>
  <c r="H403" i="503"/>
  <c r="I403" i="503" s="1"/>
  <c r="G403" i="503"/>
  <c r="H402" i="503"/>
  <c r="I402" i="503" s="1"/>
  <c r="G402" i="503"/>
  <c r="H401" i="503"/>
  <c r="I401" i="503" s="1"/>
  <c r="G401" i="503"/>
  <c r="H400" i="503"/>
  <c r="I400" i="503" s="1"/>
  <c r="G400" i="503"/>
  <c r="H399" i="503"/>
  <c r="I399" i="503" s="1"/>
  <c r="H398" i="503"/>
  <c r="I398" i="503" s="1"/>
  <c r="H397" i="503"/>
  <c r="I397" i="503" s="1"/>
  <c r="G397" i="503"/>
  <c r="H396" i="503"/>
  <c r="I396" i="503" s="1"/>
  <c r="G396" i="503"/>
  <c r="H395" i="503"/>
  <c r="I395" i="503" s="1"/>
  <c r="G395" i="503"/>
  <c r="H394" i="503"/>
  <c r="I394" i="503" s="1"/>
  <c r="G394" i="503"/>
  <c r="H393" i="503"/>
  <c r="I393" i="503" s="1"/>
  <c r="H392" i="503"/>
  <c r="I392" i="503" s="1"/>
  <c r="G392" i="503"/>
  <c r="H391" i="503"/>
  <c r="I391" i="503" s="1"/>
  <c r="G391" i="503"/>
  <c r="H390" i="503"/>
  <c r="I390" i="503" s="1"/>
  <c r="G390" i="503"/>
  <c r="H389" i="503"/>
  <c r="I389" i="503" s="1"/>
  <c r="G389" i="503"/>
  <c r="H388" i="503"/>
  <c r="I388" i="503" s="1"/>
  <c r="G388" i="503"/>
  <c r="H387" i="503"/>
  <c r="I387" i="503" s="1"/>
  <c r="G387" i="503"/>
  <c r="H386" i="503"/>
  <c r="I386" i="503" s="1"/>
  <c r="H385" i="503"/>
  <c r="I385" i="503" s="1"/>
  <c r="H384" i="503"/>
  <c r="I384" i="503" s="1"/>
  <c r="G384" i="503"/>
  <c r="H383" i="503"/>
  <c r="I383" i="503" s="1"/>
  <c r="G383" i="503"/>
  <c r="H382" i="503"/>
  <c r="I382" i="503" s="1"/>
  <c r="H381" i="503"/>
  <c r="I381" i="503" s="1"/>
  <c r="G381" i="503"/>
  <c r="H380" i="503"/>
  <c r="I380" i="503" s="1"/>
  <c r="G380" i="503"/>
  <c r="H379" i="503"/>
  <c r="I379" i="503" s="1"/>
  <c r="G379" i="503"/>
  <c r="H378" i="503"/>
  <c r="I378" i="503" s="1"/>
  <c r="G378" i="503"/>
  <c r="H377" i="503"/>
  <c r="I377" i="503" s="1"/>
  <c r="G377" i="503"/>
  <c r="H376" i="503"/>
  <c r="I376" i="503" s="1"/>
  <c r="H375" i="503"/>
  <c r="I375" i="503" s="1"/>
  <c r="G375" i="503"/>
  <c r="H374" i="503"/>
  <c r="I374" i="503" s="1"/>
  <c r="G374" i="503"/>
  <c r="H373" i="503"/>
  <c r="I373" i="503" s="1"/>
  <c r="G373" i="503"/>
  <c r="H372" i="503"/>
  <c r="I372" i="503" s="1"/>
  <c r="G372" i="503"/>
  <c r="H371" i="503"/>
  <c r="I371" i="503" s="1"/>
  <c r="G371" i="503"/>
  <c r="H370" i="503"/>
  <c r="I370" i="503" s="1"/>
  <c r="G370" i="503"/>
  <c r="H369" i="503"/>
  <c r="I369" i="503" s="1"/>
  <c r="G369" i="503"/>
  <c r="H368" i="503"/>
  <c r="I368" i="503" s="1"/>
  <c r="G368" i="503"/>
  <c r="H367" i="503"/>
  <c r="I367" i="503" s="1"/>
  <c r="G367" i="503"/>
  <c r="H366" i="503"/>
  <c r="I366" i="503" s="1"/>
  <c r="G366" i="503"/>
  <c r="H364" i="503"/>
  <c r="I364" i="503" s="1"/>
  <c r="G364" i="503"/>
  <c r="H363" i="503"/>
  <c r="I363" i="503" s="1"/>
  <c r="G363" i="503"/>
  <c r="H362" i="503"/>
  <c r="I362" i="503" s="1"/>
  <c r="G362" i="503"/>
  <c r="H361" i="503"/>
  <c r="I361" i="503" s="1"/>
  <c r="G361" i="503"/>
  <c r="H360" i="503"/>
  <c r="I360" i="503" s="1"/>
  <c r="G360" i="503"/>
  <c r="H359" i="503"/>
  <c r="I359" i="503" s="1"/>
  <c r="G359" i="503"/>
  <c r="H358" i="503"/>
  <c r="I358" i="503" s="1"/>
  <c r="G358" i="503"/>
  <c r="H357" i="503"/>
  <c r="I357" i="503" s="1"/>
  <c r="G357" i="503"/>
  <c r="H356" i="503"/>
  <c r="I356" i="503" s="1"/>
  <c r="G356" i="503"/>
  <c r="H355" i="503"/>
  <c r="I355" i="503" s="1"/>
  <c r="G355" i="503"/>
  <c r="H354" i="503"/>
  <c r="I354" i="503" s="1"/>
  <c r="H353" i="503"/>
  <c r="I353" i="503" s="1"/>
  <c r="G353" i="503"/>
  <c r="H352" i="503"/>
  <c r="I352" i="503" s="1"/>
  <c r="G352" i="503"/>
  <c r="H351" i="503"/>
  <c r="I351" i="503" s="1"/>
  <c r="G351" i="503"/>
  <c r="H349" i="503"/>
  <c r="I349" i="503" s="1"/>
  <c r="G349" i="503"/>
  <c r="H345" i="503"/>
  <c r="I345" i="503" s="1"/>
  <c r="G345" i="503"/>
  <c r="H344" i="503"/>
  <c r="I344" i="503" s="1"/>
  <c r="G344" i="503"/>
  <c r="H343" i="503"/>
  <c r="I343" i="503" s="1"/>
  <c r="G343" i="503"/>
  <c r="H342" i="503"/>
  <c r="I342" i="503" s="1"/>
  <c r="G342" i="503"/>
  <c r="H341" i="503"/>
  <c r="I341" i="503" s="1"/>
  <c r="G341" i="503"/>
  <c r="H340" i="503"/>
  <c r="I340" i="503" s="1"/>
  <c r="G340" i="503"/>
  <c r="H339" i="503"/>
  <c r="I339" i="503" s="1"/>
  <c r="G339" i="503"/>
  <c r="H338" i="503"/>
  <c r="I338" i="503" s="1"/>
  <c r="G338" i="503"/>
  <c r="H337" i="503"/>
  <c r="I337" i="503" s="1"/>
  <c r="G337" i="503"/>
  <c r="H336" i="503"/>
  <c r="I336" i="503" s="1"/>
  <c r="G336" i="503"/>
  <c r="H335" i="503"/>
  <c r="I335" i="503" s="1"/>
  <c r="G335" i="503"/>
  <c r="H334" i="503"/>
  <c r="I334" i="503" s="1"/>
  <c r="G334" i="503"/>
  <c r="H333" i="503"/>
  <c r="I333" i="503" s="1"/>
  <c r="G333" i="503"/>
  <c r="H332" i="503"/>
  <c r="I332" i="503" s="1"/>
  <c r="G332" i="503"/>
  <c r="H331" i="503"/>
  <c r="I331" i="503" s="1"/>
  <c r="G331" i="503"/>
  <c r="H330" i="503"/>
  <c r="I330" i="503" s="1"/>
  <c r="G330" i="503"/>
  <c r="I329" i="503"/>
  <c r="I328" i="503"/>
  <c r="H327" i="503"/>
  <c r="I327" i="503" s="1"/>
  <c r="G327" i="503"/>
  <c r="H326" i="503"/>
  <c r="I326" i="503" s="1"/>
  <c r="G326" i="503"/>
  <c r="H325" i="503"/>
  <c r="I325" i="503" s="1"/>
  <c r="G325" i="503"/>
  <c r="H324" i="503"/>
  <c r="I324" i="503" s="1"/>
  <c r="G324" i="503"/>
  <c r="H323" i="503"/>
  <c r="I323" i="503" s="1"/>
  <c r="G323" i="503"/>
  <c r="H322" i="503"/>
  <c r="I322" i="503" s="1"/>
  <c r="G322" i="503"/>
  <c r="H321" i="503"/>
  <c r="I321" i="503" s="1"/>
  <c r="G321" i="503"/>
  <c r="H320" i="503"/>
  <c r="I320" i="503" s="1"/>
  <c r="G320" i="503"/>
  <c r="H319" i="503"/>
  <c r="I319" i="503" s="1"/>
  <c r="G319" i="503"/>
  <c r="H318" i="503"/>
  <c r="I318" i="503" s="1"/>
  <c r="G318" i="503"/>
  <c r="H317" i="503"/>
  <c r="I317" i="503" s="1"/>
  <c r="G317" i="503"/>
  <c r="H316" i="503"/>
  <c r="I316" i="503" s="1"/>
  <c r="G316" i="503"/>
  <c r="H315" i="503"/>
  <c r="I315" i="503" s="1"/>
  <c r="G315" i="503"/>
  <c r="H314" i="503"/>
  <c r="I314" i="503" s="1"/>
  <c r="G314" i="503"/>
  <c r="H313" i="503"/>
  <c r="I313" i="503" s="1"/>
  <c r="G313" i="503"/>
  <c r="H312" i="503"/>
  <c r="I312" i="503" s="1"/>
  <c r="G312" i="503"/>
  <c r="H311" i="503"/>
  <c r="I311" i="503" s="1"/>
  <c r="G311" i="503"/>
  <c r="H310" i="503"/>
  <c r="I310" i="503" s="1"/>
  <c r="G310" i="503"/>
  <c r="H309" i="503"/>
  <c r="I309" i="503" s="1"/>
  <c r="G309" i="503"/>
  <c r="H308" i="503"/>
  <c r="I308" i="503" s="1"/>
  <c r="G308" i="503"/>
  <c r="H307" i="503"/>
  <c r="I307" i="503" s="1"/>
  <c r="G307" i="503"/>
  <c r="H306" i="503"/>
  <c r="I306" i="503" s="1"/>
  <c r="G306" i="503"/>
  <c r="H305" i="503"/>
  <c r="I305" i="503" s="1"/>
  <c r="G305" i="503"/>
  <c r="H304" i="503"/>
  <c r="I304" i="503" s="1"/>
  <c r="G304" i="503"/>
  <c r="H303" i="503"/>
  <c r="I303" i="503" s="1"/>
  <c r="G303" i="503"/>
  <c r="H302" i="503"/>
  <c r="I302" i="503" s="1"/>
  <c r="G302" i="503"/>
  <c r="H301" i="503"/>
  <c r="I301" i="503" s="1"/>
  <c r="G301" i="503"/>
  <c r="H300" i="503"/>
  <c r="I300" i="503" s="1"/>
  <c r="G300" i="503"/>
  <c r="H299" i="503"/>
  <c r="I299" i="503" s="1"/>
  <c r="G299" i="503"/>
  <c r="I298" i="503"/>
  <c r="I297" i="503"/>
  <c r="I296" i="503"/>
  <c r="H294" i="503"/>
  <c r="I294" i="503" s="1"/>
  <c r="G294" i="503"/>
  <c r="H293" i="503"/>
  <c r="E293" i="503"/>
  <c r="G293" i="503" s="1"/>
  <c r="I292" i="503"/>
  <c r="I291" i="503"/>
  <c r="H290" i="503"/>
  <c r="I290" i="503" s="1"/>
  <c r="G290" i="503"/>
  <c r="H289" i="503"/>
  <c r="I289" i="503" s="1"/>
  <c r="G289" i="503"/>
  <c r="H288" i="503"/>
  <c r="I288" i="503" s="1"/>
  <c r="G288" i="503"/>
  <c r="H287" i="503"/>
  <c r="I287" i="503" s="1"/>
  <c r="H286" i="503"/>
  <c r="I286" i="503" s="1"/>
  <c r="G286" i="503"/>
  <c r="H285" i="503"/>
  <c r="I285" i="503" s="1"/>
  <c r="G285" i="503"/>
  <c r="H284" i="503"/>
  <c r="I284" i="503" s="1"/>
  <c r="G284" i="503"/>
  <c r="H283" i="503"/>
  <c r="I283" i="503" s="1"/>
  <c r="G283" i="503"/>
  <c r="H282" i="503"/>
  <c r="I282" i="503" s="1"/>
  <c r="G282" i="503"/>
  <c r="H281" i="503"/>
  <c r="I281" i="503" s="1"/>
  <c r="G281" i="503"/>
  <c r="H280" i="503"/>
  <c r="I280" i="503" s="1"/>
  <c r="G280" i="503"/>
  <c r="H279" i="503"/>
  <c r="I279" i="503" s="1"/>
  <c r="G279" i="503"/>
  <c r="H278" i="503"/>
  <c r="I278" i="503" s="1"/>
  <c r="G278" i="503"/>
  <c r="H277" i="503"/>
  <c r="I277" i="503" s="1"/>
  <c r="G277" i="503"/>
  <c r="H276" i="503"/>
  <c r="I276" i="503" s="1"/>
  <c r="G276" i="503"/>
  <c r="H274" i="503"/>
  <c r="I274" i="503" s="1"/>
  <c r="G274" i="503"/>
  <c r="I272" i="503"/>
  <c r="H271" i="503"/>
  <c r="I271" i="503" s="1"/>
  <c r="G271" i="503"/>
  <c r="I270" i="503"/>
  <c r="I269" i="503"/>
  <c r="G268" i="503"/>
  <c r="H266" i="503"/>
  <c r="I266" i="503" s="1"/>
  <c r="G266" i="503"/>
  <c r="I265" i="503"/>
  <c r="H264" i="503"/>
  <c r="I264" i="503" s="1"/>
  <c r="G264" i="503"/>
  <c r="H263" i="503"/>
  <c r="I263" i="503" s="1"/>
  <c r="G263" i="503"/>
  <c r="H262" i="503"/>
  <c r="I262" i="503" s="1"/>
  <c r="G262" i="503"/>
  <c r="H261" i="503"/>
  <c r="I261" i="503" s="1"/>
  <c r="G261" i="503"/>
  <c r="H260" i="503"/>
  <c r="I260" i="503" s="1"/>
  <c r="G260" i="503"/>
  <c r="H256" i="503"/>
  <c r="I256" i="503" s="1"/>
  <c r="G256" i="503"/>
  <c r="H255" i="503"/>
  <c r="I255" i="503" s="1"/>
  <c r="G255" i="503"/>
  <c r="H254" i="503"/>
  <c r="I254" i="503" s="1"/>
  <c r="G254" i="503"/>
  <c r="H253" i="503"/>
  <c r="I253" i="503" s="1"/>
  <c r="G253" i="503"/>
  <c r="H252" i="503"/>
  <c r="I252" i="503" s="1"/>
  <c r="G252" i="503"/>
  <c r="H251" i="503"/>
  <c r="I251" i="503" s="1"/>
  <c r="G251" i="503"/>
  <c r="H250" i="503"/>
  <c r="I250" i="503" s="1"/>
  <c r="G250" i="503"/>
  <c r="H249" i="503"/>
  <c r="I249" i="503" s="1"/>
  <c r="G249" i="503"/>
  <c r="H248" i="503"/>
  <c r="I248" i="503" s="1"/>
  <c r="G248" i="503"/>
  <c r="H247" i="503"/>
  <c r="I247" i="503" s="1"/>
  <c r="G247" i="503"/>
  <c r="H246" i="503"/>
  <c r="I246" i="503" s="1"/>
  <c r="G246" i="503"/>
  <c r="H245" i="503"/>
  <c r="I245" i="503" s="1"/>
  <c r="G245" i="503"/>
  <c r="H244" i="503"/>
  <c r="I244" i="503" s="1"/>
  <c r="G244" i="503"/>
  <c r="H243" i="503"/>
  <c r="I243" i="503" s="1"/>
  <c r="G243" i="503"/>
  <c r="H242" i="503"/>
  <c r="I242" i="503" s="1"/>
  <c r="G242" i="503"/>
  <c r="H241" i="503"/>
  <c r="I241" i="503" s="1"/>
  <c r="G241" i="503"/>
  <c r="H240" i="503"/>
  <c r="I240" i="503" s="1"/>
  <c r="G240" i="503"/>
  <c r="H239" i="503"/>
  <c r="I239" i="503" s="1"/>
  <c r="G239" i="503"/>
  <c r="H238" i="503"/>
  <c r="I238" i="503" s="1"/>
  <c r="G238" i="503"/>
  <c r="H237" i="503"/>
  <c r="I237" i="503" s="1"/>
  <c r="G237" i="503"/>
  <c r="H236" i="503"/>
  <c r="I236" i="503" s="1"/>
  <c r="G236" i="503"/>
  <c r="I235" i="503"/>
  <c r="I234" i="503"/>
  <c r="H233" i="503"/>
  <c r="I233" i="503" s="1"/>
  <c r="G233" i="503"/>
  <c r="H232" i="503"/>
  <c r="I232" i="503" s="1"/>
  <c r="G232" i="503"/>
  <c r="H231" i="503"/>
  <c r="E231" i="503"/>
  <c r="G231" i="503" s="1"/>
  <c r="H230" i="503"/>
  <c r="I230" i="503" s="1"/>
  <c r="G230" i="503"/>
  <c r="H229" i="503"/>
  <c r="I229" i="503" s="1"/>
  <c r="G229" i="503"/>
  <c r="H228" i="503"/>
  <c r="I228" i="503" s="1"/>
  <c r="G228" i="503"/>
  <c r="H227" i="503"/>
  <c r="I227" i="503" s="1"/>
  <c r="G227" i="503"/>
  <c r="H226" i="503"/>
  <c r="I226" i="503" s="1"/>
  <c r="G226" i="503"/>
  <c r="H225" i="503"/>
  <c r="I225" i="503" s="1"/>
  <c r="G225" i="503"/>
  <c r="H224" i="503"/>
  <c r="I224" i="503" s="1"/>
  <c r="G224" i="503"/>
  <c r="H223" i="503"/>
  <c r="I223" i="503" s="1"/>
  <c r="G223" i="503"/>
  <c r="I222" i="503"/>
  <c r="H221" i="503"/>
  <c r="I221" i="503" s="1"/>
  <c r="G221" i="503"/>
  <c r="H220" i="503"/>
  <c r="I220" i="503" s="1"/>
  <c r="G220" i="503"/>
  <c r="H219" i="503"/>
  <c r="I219" i="503" s="1"/>
  <c r="G219" i="503"/>
  <c r="H218" i="503"/>
  <c r="I218" i="503" s="1"/>
  <c r="G218" i="503"/>
  <c r="H217" i="503"/>
  <c r="I217" i="503" s="1"/>
  <c r="G217" i="503"/>
  <c r="H216" i="503"/>
  <c r="I216" i="503" s="1"/>
  <c r="G216" i="503"/>
  <c r="H215" i="503"/>
  <c r="I215" i="503" s="1"/>
  <c r="G215" i="503"/>
  <c r="H214" i="503"/>
  <c r="I214" i="503" s="1"/>
  <c r="G214" i="503"/>
  <c r="H213" i="503"/>
  <c r="I213" i="503" s="1"/>
  <c r="G213" i="503"/>
  <c r="I212" i="503"/>
  <c r="I211" i="503"/>
  <c r="I210" i="503"/>
  <c r="H209" i="503"/>
  <c r="I209" i="503" s="1"/>
  <c r="G209" i="503"/>
  <c r="H208" i="503"/>
  <c r="I208" i="503" s="1"/>
  <c r="G208" i="503"/>
  <c r="H207" i="503"/>
  <c r="I207" i="503" s="1"/>
  <c r="G207" i="503"/>
  <c r="G204" i="503"/>
  <c r="G203" i="503"/>
  <c r="H201" i="503"/>
  <c r="I201" i="503" s="1"/>
  <c r="G201" i="503"/>
  <c r="H200" i="503"/>
  <c r="I200" i="503" s="1"/>
  <c r="G200" i="503"/>
  <c r="I199" i="503"/>
  <c r="H198" i="503"/>
  <c r="I198" i="503" s="1"/>
  <c r="G198" i="503"/>
  <c r="H197" i="503"/>
  <c r="I197" i="503" s="1"/>
  <c r="G197" i="503"/>
  <c r="H196" i="503"/>
  <c r="I196" i="503" s="1"/>
  <c r="G196" i="503"/>
  <c r="I195" i="503"/>
  <c r="H193" i="503"/>
  <c r="I193" i="503" s="1"/>
  <c r="G193" i="503"/>
  <c r="H192" i="503"/>
  <c r="I192" i="503" s="1"/>
  <c r="G192" i="503"/>
  <c r="H191" i="503"/>
  <c r="I191" i="503" s="1"/>
  <c r="G191" i="503"/>
  <c r="H190" i="503"/>
  <c r="I190" i="503" s="1"/>
  <c r="G190" i="503"/>
  <c r="H189" i="503"/>
  <c r="I189" i="503" s="1"/>
  <c r="G189" i="503"/>
  <c r="H188" i="503"/>
  <c r="I188" i="503" s="1"/>
  <c r="G188" i="503"/>
  <c r="I186" i="503"/>
  <c r="I185" i="503"/>
  <c r="H184" i="503"/>
  <c r="I184" i="503" s="1"/>
  <c r="G184" i="503"/>
  <c r="H183" i="503"/>
  <c r="I183" i="503" s="1"/>
  <c r="G183" i="503"/>
  <c r="G182" i="503"/>
  <c r="H181" i="503"/>
  <c r="I181" i="503" s="1"/>
  <c r="G181" i="503"/>
  <c r="H180" i="503"/>
  <c r="I180" i="503" s="1"/>
  <c r="G180" i="503"/>
  <c r="H179" i="503"/>
  <c r="I179" i="503" s="1"/>
  <c r="G179" i="503"/>
  <c r="I178" i="503"/>
  <c r="I177" i="503"/>
  <c r="H176" i="503"/>
  <c r="I176" i="503" s="1"/>
  <c r="G176" i="503"/>
  <c r="H175" i="503"/>
  <c r="I175" i="503" s="1"/>
  <c r="G175" i="503"/>
  <c r="H174" i="503"/>
  <c r="I174" i="503" s="1"/>
  <c r="G174" i="503"/>
  <c r="H173" i="503"/>
  <c r="I173" i="503" s="1"/>
  <c r="G173" i="503"/>
  <c r="H172" i="503"/>
  <c r="I172" i="503" s="1"/>
  <c r="G172" i="503"/>
  <c r="H171" i="503"/>
  <c r="I171" i="503" s="1"/>
  <c r="G171" i="503"/>
  <c r="H170" i="503"/>
  <c r="I170" i="503" s="1"/>
  <c r="G170" i="503"/>
  <c r="H169" i="503"/>
  <c r="I169" i="503" s="1"/>
  <c r="G169" i="503"/>
  <c r="I168" i="503"/>
  <c r="H167" i="503"/>
  <c r="I167" i="503" s="1"/>
  <c r="G167" i="503"/>
  <c r="H166" i="503"/>
  <c r="I166" i="503" s="1"/>
  <c r="G166" i="503"/>
  <c r="I165" i="503"/>
  <c r="I164" i="503"/>
  <c r="H163" i="503"/>
  <c r="I163" i="503" s="1"/>
  <c r="G163" i="503"/>
  <c r="I161" i="503"/>
  <c r="H160" i="503"/>
  <c r="I160" i="503" s="1"/>
  <c r="G160" i="503"/>
  <c r="I159" i="503"/>
  <c r="I158" i="503"/>
  <c r="H157" i="503"/>
  <c r="I157" i="503" s="1"/>
  <c r="G157" i="503"/>
  <c r="H156" i="503"/>
  <c r="I156" i="503" s="1"/>
  <c r="G156" i="503"/>
  <c r="H155" i="503"/>
  <c r="I155" i="503" s="1"/>
  <c r="G155" i="503"/>
  <c r="H154" i="503"/>
  <c r="I154" i="503" s="1"/>
  <c r="G154" i="503"/>
  <c r="H153" i="503"/>
  <c r="I153" i="503" s="1"/>
  <c r="G153" i="503"/>
  <c r="H152" i="503"/>
  <c r="I152" i="503" s="1"/>
  <c r="G152" i="503"/>
  <c r="H151" i="503"/>
  <c r="I151" i="503" s="1"/>
  <c r="G151" i="503"/>
  <c r="H150" i="503"/>
  <c r="I150" i="503" s="1"/>
  <c r="G150" i="503"/>
  <c r="H149" i="503"/>
  <c r="I149" i="503" s="1"/>
  <c r="G149" i="503"/>
  <c r="H148" i="503"/>
  <c r="I148" i="503" s="1"/>
  <c r="G148" i="503"/>
  <c r="H147" i="503"/>
  <c r="I147" i="503" s="1"/>
  <c r="G147" i="503"/>
  <c r="H145" i="503"/>
  <c r="I145" i="503" s="1"/>
  <c r="G145" i="503"/>
  <c r="H144" i="503"/>
  <c r="I144" i="503" s="1"/>
  <c r="G144" i="503"/>
  <c r="G143" i="503"/>
  <c r="H142" i="503"/>
  <c r="I142" i="503" s="1"/>
  <c r="G142" i="503"/>
  <c r="H141" i="503"/>
  <c r="I141" i="503" s="1"/>
  <c r="G141" i="503"/>
  <c r="H140" i="503"/>
  <c r="I140" i="503" s="1"/>
  <c r="G140" i="503"/>
  <c r="H139" i="503"/>
  <c r="I139" i="503" s="1"/>
  <c r="G139" i="503"/>
  <c r="H138" i="503"/>
  <c r="I138" i="503" s="1"/>
  <c r="G138" i="503"/>
  <c r="H137" i="503"/>
  <c r="I137" i="503" s="1"/>
  <c r="G137" i="503"/>
  <c r="I136" i="503"/>
  <c r="H135" i="503"/>
  <c r="I135" i="503" s="1"/>
  <c r="G135" i="503"/>
  <c r="H134" i="503"/>
  <c r="I134" i="503" s="1"/>
  <c r="G134" i="503"/>
  <c r="I133" i="503"/>
  <c r="H132" i="503"/>
  <c r="I132" i="503" s="1"/>
  <c r="G132" i="503"/>
  <c r="H131" i="503"/>
  <c r="I131" i="503" s="1"/>
  <c r="G131" i="503"/>
  <c r="H130" i="503"/>
  <c r="I130" i="503" s="1"/>
  <c r="G130" i="503"/>
  <c r="G129" i="503"/>
  <c r="E128" i="503"/>
  <c r="G128" i="503" s="1"/>
  <c r="H127" i="503"/>
  <c r="I127" i="503" s="1"/>
  <c r="G127" i="503"/>
  <c r="H126" i="503"/>
  <c r="I126" i="503" s="1"/>
  <c r="G126" i="503"/>
  <c r="I125" i="503"/>
  <c r="G124" i="503"/>
  <c r="H123" i="503"/>
  <c r="I123" i="503" s="1"/>
  <c r="G123" i="503"/>
  <c r="I122" i="503"/>
  <c r="H121" i="503"/>
  <c r="I121" i="503" s="1"/>
  <c r="G121" i="503"/>
  <c r="I120" i="503"/>
  <c r="I119" i="503"/>
  <c r="H118" i="503"/>
  <c r="I118" i="503" s="1"/>
  <c r="G118" i="503"/>
  <c r="H117" i="503"/>
  <c r="I117" i="503" s="1"/>
  <c r="G117" i="503"/>
  <c r="H116" i="503"/>
  <c r="I116" i="503" s="1"/>
  <c r="G116" i="503"/>
  <c r="H115" i="503"/>
  <c r="I115" i="503" s="1"/>
  <c r="G115" i="503"/>
  <c r="H114" i="503"/>
  <c r="I114" i="503" s="1"/>
  <c r="G114" i="503"/>
  <c r="H113" i="503"/>
  <c r="I113" i="503" s="1"/>
  <c r="G113" i="503"/>
  <c r="I112" i="503"/>
  <c r="H111" i="503"/>
  <c r="I111" i="503" s="1"/>
  <c r="G111" i="503"/>
  <c r="H110" i="503"/>
  <c r="I110" i="503" s="1"/>
  <c r="G110" i="503"/>
  <c r="H109" i="503"/>
  <c r="I109" i="503" s="1"/>
  <c r="G109" i="503"/>
  <c r="H106" i="503"/>
  <c r="I106" i="503" s="1"/>
  <c r="G106" i="503"/>
  <c r="H105" i="503"/>
  <c r="I105" i="503" s="1"/>
  <c r="G105" i="503"/>
  <c r="H104" i="503"/>
  <c r="I104" i="503" s="1"/>
  <c r="G104" i="503"/>
  <c r="H101" i="503"/>
  <c r="I101" i="503" s="1"/>
  <c r="G101" i="503"/>
  <c r="H100" i="503"/>
  <c r="I100" i="503" s="1"/>
  <c r="G100" i="503"/>
  <c r="H96" i="503"/>
  <c r="I96" i="503" s="1"/>
  <c r="G96" i="503"/>
  <c r="H95" i="503"/>
  <c r="I95" i="503" s="1"/>
  <c r="G95" i="503"/>
  <c r="H94" i="503"/>
  <c r="I94" i="503" s="1"/>
  <c r="G94" i="503"/>
  <c r="H93" i="503"/>
  <c r="I93" i="503" s="1"/>
  <c r="G93" i="503"/>
  <c r="H92" i="503"/>
  <c r="I92" i="503" s="1"/>
  <c r="G92" i="503"/>
  <c r="H91" i="503"/>
  <c r="I91" i="503" s="1"/>
  <c r="G91" i="503"/>
  <c r="H90" i="503"/>
  <c r="I90" i="503" s="1"/>
  <c r="G90" i="503"/>
  <c r="H89" i="503"/>
  <c r="I89" i="503" s="1"/>
  <c r="G89" i="503"/>
  <c r="H85" i="503"/>
  <c r="I85" i="503" s="1"/>
  <c r="G85" i="503"/>
  <c r="H84" i="503"/>
  <c r="I84" i="503" s="1"/>
  <c r="G84" i="503"/>
  <c r="H83" i="503"/>
  <c r="I83" i="503" s="1"/>
  <c r="G83" i="503"/>
  <c r="H82" i="503"/>
  <c r="I82" i="503" s="1"/>
  <c r="G82" i="503"/>
  <c r="H81" i="503"/>
  <c r="I81" i="503" s="1"/>
  <c r="G81" i="503"/>
  <c r="H80" i="503"/>
  <c r="I80" i="503" s="1"/>
  <c r="G80" i="503"/>
  <c r="H79" i="503"/>
  <c r="I79" i="503" s="1"/>
  <c r="G79" i="503"/>
  <c r="H77" i="503"/>
  <c r="I77" i="503" s="1"/>
  <c r="G77" i="503"/>
  <c r="H76" i="503"/>
  <c r="I76" i="503" s="1"/>
  <c r="G76" i="503"/>
  <c r="H75" i="503"/>
  <c r="I75" i="503" s="1"/>
  <c r="G75" i="503"/>
  <c r="H73" i="503"/>
  <c r="I73" i="503" s="1"/>
  <c r="G73" i="503"/>
  <c r="H69" i="503"/>
  <c r="I69" i="503" s="1"/>
  <c r="G69" i="503"/>
  <c r="H68" i="503"/>
  <c r="I68" i="503" s="1"/>
  <c r="G68" i="503"/>
  <c r="H67" i="503"/>
  <c r="I67" i="503" s="1"/>
  <c r="G67" i="503"/>
  <c r="H66" i="503"/>
  <c r="I66" i="503" s="1"/>
  <c r="G66" i="503"/>
  <c r="H62" i="503"/>
  <c r="I62" i="503" s="1"/>
  <c r="G62" i="503"/>
  <c r="H61" i="503"/>
  <c r="I61" i="503" s="1"/>
  <c r="G61" i="503"/>
  <c r="H60" i="503"/>
  <c r="I60" i="503" s="1"/>
  <c r="G60" i="503"/>
  <c r="H59" i="503"/>
  <c r="I59" i="503" s="1"/>
  <c r="G59" i="503"/>
  <c r="I58" i="503"/>
  <c r="I57" i="503"/>
  <c r="I56" i="503"/>
  <c r="H55" i="503"/>
  <c r="I55" i="503" s="1"/>
  <c r="G55" i="503"/>
  <c r="I54" i="503"/>
  <c r="H53" i="503"/>
  <c r="I53" i="503" s="1"/>
  <c r="G53" i="503"/>
  <c r="H52" i="503"/>
  <c r="I52" i="503" s="1"/>
  <c r="G52" i="503"/>
  <c r="H51" i="503"/>
  <c r="I51" i="503" s="1"/>
  <c r="G51" i="503"/>
  <c r="H50" i="503"/>
  <c r="I50" i="503" s="1"/>
  <c r="G50" i="503"/>
  <c r="H49" i="503"/>
  <c r="I49" i="503" s="1"/>
  <c r="G49" i="503"/>
  <c r="H44" i="503"/>
  <c r="I44" i="503" s="1"/>
  <c r="G44" i="503"/>
  <c r="H43" i="503"/>
  <c r="I43" i="503" s="1"/>
  <c r="G43" i="503"/>
  <c r="H42" i="503"/>
  <c r="I42" i="503" s="1"/>
  <c r="G42" i="503"/>
  <c r="H41" i="503"/>
  <c r="I41" i="503" s="1"/>
  <c r="G41" i="503"/>
  <c r="H40" i="503"/>
  <c r="I40" i="503" s="1"/>
  <c r="G40" i="503"/>
  <c r="H38" i="503"/>
  <c r="I38" i="503" s="1"/>
  <c r="G38" i="503"/>
  <c r="H37" i="503"/>
  <c r="I37" i="503" s="1"/>
  <c r="G37" i="503"/>
  <c r="H36" i="503"/>
  <c r="I36" i="503" s="1"/>
  <c r="G36" i="503"/>
  <c r="H35" i="503"/>
  <c r="I35" i="503" s="1"/>
  <c r="G35" i="503"/>
  <c r="H34" i="503"/>
  <c r="I34" i="503" s="1"/>
  <c r="G34" i="503"/>
  <c r="H33" i="503"/>
  <c r="I33" i="503" s="1"/>
  <c r="G33" i="503"/>
  <c r="H32" i="503"/>
  <c r="I32" i="503" s="1"/>
  <c r="G32" i="503"/>
  <c r="H31" i="503"/>
  <c r="I31" i="503" s="1"/>
  <c r="G31" i="503"/>
  <c r="H30" i="503"/>
  <c r="I30" i="503" s="1"/>
  <c r="G30" i="503"/>
  <c r="H29" i="503"/>
  <c r="I29" i="503" s="1"/>
  <c r="G29" i="503"/>
  <c r="H25" i="503"/>
  <c r="I25" i="503" s="1"/>
  <c r="G25" i="503"/>
  <c r="H24" i="503"/>
  <c r="I24" i="503" s="1"/>
  <c r="G24" i="503"/>
  <c r="H23" i="503"/>
  <c r="I23" i="503" s="1"/>
  <c r="G23" i="503"/>
  <c r="H22" i="503"/>
  <c r="I22" i="503" s="1"/>
  <c r="G22" i="503"/>
  <c r="G21" i="503"/>
  <c r="F6" i="503"/>
  <c r="I503" i="503" l="1"/>
  <c r="I128" i="503"/>
  <c r="I293" i="503"/>
  <c r="I535" i="503"/>
  <c r="I537" i="503"/>
  <c r="I534" i="503"/>
  <c r="I541" i="503"/>
  <c r="G535" i="503"/>
  <c r="I536" i="503"/>
  <c r="I231" i="503"/>
  <c r="I538" i="503"/>
  <c r="I539" i="503"/>
  <c r="I532" i="503"/>
  <c r="I486" i="503"/>
  <c r="G486" i="503"/>
  <c r="I533" i="503"/>
  <c r="I540" i="503"/>
  <c r="H887" i="503" l="1"/>
  <c r="I887" i="503" s="1"/>
  <c r="K908" i="503" s="1"/>
  <c r="G887" i="503"/>
  <c r="G908" i="503"/>
  <c r="I908" i="503" s="1"/>
  <c r="G909" i="503" l="1"/>
  <c r="I909" i="503" s="1"/>
  <c r="G910" i="503" l="1"/>
  <c r="I910" i="503" s="1"/>
  <c r="G911" i="503" l="1"/>
  <c r="I911" i="503" l="1"/>
  <c r="G912" i="503"/>
  <c r="I912" i="503" s="1"/>
  <c r="G913" i="503" l="1"/>
  <c r="I913" i="503" l="1"/>
  <c r="I915" i="503" s="1"/>
  <c r="G995" i="503"/>
</calcChain>
</file>

<file path=xl/sharedStrings.xml><?xml version="1.0" encoding="utf-8"?>
<sst xmlns="http://schemas.openxmlformats.org/spreadsheetml/2006/main" count="5401" uniqueCount="1973">
  <si>
    <t>REVISIÓN. REV.12</t>
  </si>
  <si>
    <t>FECHA:</t>
  </si>
  <si>
    <t>Valor UF: 05/09/2022</t>
  </si>
  <si>
    <t>ITEM</t>
  </si>
  <si>
    <t>DESIGNACION</t>
  </si>
  <si>
    <t>UNIDAD</t>
  </si>
  <si>
    <t>CANTIDAD</t>
  </si>
  <si>
    <t>P. UNITARIO</t>
  </si>
  <si>
    <t>P. TOTAL</t>
  </si>
  <si>
    <t>$</t>
  </si>
  <si>
    <t>UF</t>
  </si>
  <si>
    <t>SECCIÓN  Nº 1</t>
  </si>
  <si>
    <t>INSTALACIÓN DE FAENAS. TRABAJOS PRELIMINARES.-</t>
  </si>
  <si>
    <t>1.1</t>
  </si>
  <si>
    <t>Instalación de faenas.</t>
  </si>
  <si>
    <t>un</t>
  </si>
  <si>
    <t>inc en GG</t>
  </si>
  <si>
    <t>1.2</t>
  </si>
  <si>
    <t>Cierros provisorios.</t>
  </si>
  <si>
    <t>ml</t>
  </si>
  <si>
    <t>1.3</t>
  </si>
  <si>
    <t>Letreros de obra.</t>
  </si>
  <si>
    <t>1.4</t>
  </si>
  <si>
    <t>Medidas de protección, seguridad y contra la contaminación.</t>
  </si>
  <si>
    <t>1.5</t>
  </si>
  <si>
    <t>Energía y Servicios.</t>
  </si>
  <si>
    <t>SECCIÓN  Nº 2</t>
  </si>
  <si>
    <t>TRAZADO Y MOVIMIENTO DE TIERRA.-</t>
  </si>
  <si>
    <t>2.1</t>
  </si>
  <si>
    <t>Replanteo y Niveles</t>
  </si>
  <si>
    <t>m2</t>
  </si>
  <si>
    <t>2.2</t>
  </si>
  <si>
    <t>Movimiento de Tierra: excavaciones y rebajes</t>
  </si>
  <si>
    <t>m3</t>
  </si>
  <si>
    <t>2.3</t>
  </si>
  <si>
    <t>Excavaciones y Entibaciones</t>
  </si>
  <si>
    <t>2.4</t>
  </si>
  <si>
    <t>Rellenos Interiores y Exteriores</t>
  </si>
  <si>
    <t>2.5</t>
  </si>
  <si>
    <t>Extracción de escombros</t>
  </si>
  <si>
    <t>SECCIÓN  Nº 3</t>
  </si>
  <si>
    <t>HORMIGONES.-</t>
  </si>
  <si>
    <t>3.1</t>
  </si>
  <si>
    <t>Hormigones de Obra Gruesa</t>
  </si>
  <si>
    <t>3.1.1</t>
  </si>
  <si>
    <t xml:space="preserve">emplantillado </t>
  </si>
  <si>
    <t>3.1.2</t>
  </si>
  <si>
    <t>Hormigón cimientos</t>
  </si>
  <si>
    <t>3.1.3</t>
  </si>
  <si>
    <t>Hormigón sobrecimiento y vigas de fundación</t>
  </si>
  <si>
    <t>3.1.4</t>
  </si>
  <si>
    <t>Hormigón radieres</t>
  </si>
  <si>
    <t>3.1.5</t>
  </si>
  <si>
    <t>Hormigón sobrelosas Armadas</t>
  </si>
  <si>
    <t>3.1.6</t>
  </si>
  <si>
    <t>Hormigón Muros y Pilares</t>
  </si>
  <si>
    <t>3.1.7</t>
  </si>
  <si>
    <t>Hormigón Vigas</t>
  </si>
  <si>
    <t>3.1.8</t>
  </si>
  <si>
    <t>Hormigón Losas</t>
  </si>
  <si>
    <t>3.1.9</t>
  </si>
  <si>
    <t>Hormigón estanques y otros (impermeables)</t>
  </si>
  <si>
    <t>3.1.10</t>
  </si>
  <si>
    <t xml:space="preserve">Hormigón gradas </t>
  </si>
  <si>
    <t>3.2</t>
  </si>
  <si>
    <t>Otros Hormigones</t>
  </si>
  <si>
    <t>3.2.1</t>
  </si>
  <si>
    <t>Muros y contenciones menores</t>
  </si>
  <si>
    <t>3.2.2</t>
  </si>
  <si>
    <t>Pavimentos de veredas y calzadas, incluso soleras y solerillas</t>
  </si>
  <si>
    <t>3.2.3</t>
  </si>
  <si>
    <t>Fundaciones y refuerzos de hormigón armado en  cierros interiores</t>
  </si>
  <si>
    <t>3.2.4</t>
  </si>
  <si>
    <t>Camaras de inspección, poyos Asta de banderas, soporte bancas exteriores, tótem no videntes,  soporte bombona de gas, estanque de petróleo</t>
  </si>
  <si>
    <t>3.3</t>
  </si>
  <si>
    <t>Albañileria de Ladrillos</t>
  </si>
  <si>
    <t>SECCIÓN  Nº 4</t>
  </si>
  <si>
    <t xml:space="preserve">ACERO </t>
  </si>
  <si>
    <t>4.1</t>
  </si>
  <si>
    <t>Acero Estructural</t>
  </si>
  <si>
    <t>4.1.1</t>
  </si>
  <si>
    <t>Acero para Hormigón Armado.-</t>
  </si>
  <si>
    <t>4.1.1.1</t>
  </si>
  <si>
    <t>Enfierradura Fundaciones y Vigas de Fundacion</t>
  </si>
  <si>
    <t>kg</t>
  </si>
  <si>
    <t>4.1.1.2</t>
  </si>
  <si>
    <t>Enfierradura Muros y Pilares</t>
  </si>
  <si>
    <t>4.1.1.3</t>
  </si>
  <si>
    <t>Enfierradura Vigas</t>
  </si>
  <si>
    <t>4.1.1.4</t>
  </si>
  <si>
    <t>Enfierradura Losas</t>
  </si>
  <si>
    <t>4.1.1.5</t>
  </si>
  <si>
    <t>Malla tipo ACMA C188 Refuerzos Radier</t>
  </si>
  <si>
    <t>4.1.2</t>
  </si>
  <si>
    <t>Estructuras metálicas</t>
  </si>
  <si>
    <t>4.1.2.1</t>
  </si>
  <si>
    <t>Perfiles Estructurales (vigas, pilares, celosías, etc.)</t>
  </si>
  <si>
    <t>SECCIÓN  Nº 5</t>
  </si>
  <si>
    <t>CARPINTERÍA DE OBRA GRUESA.-</t>
  </si>
  <si>
    <t>5.1</t>
  </si>
  <si>
    <t>Encofrados y Moldajes</t>
  </si>
  <si>
    <t>5.1.1</t>
  </si>
  <si>
    <t>Moldaje Fundaciones</t>
  </si>
  <si>
    <t>5.1.2</t>
  </si>
  <si>
    <t>Moldaje Muros y Pilares</t>
  </si>
  <si>
    <t>5.1.3</t>
  </si>
  <si>
    <t>Moldaje Vigas</t>
  </si>
  <si>
    <t>5.1.4</t>
  </si>
  <si>
    <t>Moldaje Losas</t>
  </si>
  <si>
    <t>SECCIÓN  Nº 6</t>
  </si>
  <si>
    <t>TABIQUES Y TABIQUES VIDRIADOS</t>
  </si>
  <si>
    <t>6.1</t>
  </si>
  <si>
    <t>Tabique de Yeso Cartón-terciado estructural</t>
  </si>
  <si>
    <t>6.1.1</t>
  </si>
  <si>
    <t>Tabique Montante 90mm revestimiento dos caras</t>
  </si>
  <si>
    <t>6.1.2</t>
  </si>
  <si>
    <t>Tabique para shaft revestimiento una cara</t>
  </si>
  <si>
    <t>6.2</t>
  </si>
  <si>
    <t xml:space="preserve">Tabiques vidriados </t>
  </si>
  <si>
    <t>6.3</t>
  </si>
  <si>
    <t>Tabiques protecciones radiologicas</t>
  </si>
  <si>
    <t>SECCIÓN  Nº 7</t>
  </si>
  <si>
    <t>CUBIERTAS. HOJALATERÍA Y AISLACIÓN TÉRMICA</t>
  </si>
  <si>
    <t>7.1</t>
  </si>
  <si>
    <t>Cubiertas</t>
  </si>
  <si>
    <t>7.1.1</t>
  </si>
  <si>
    <t>Cubiertas de  zinc-aluminio prepintado blanco</t>
  </si>
  <si>
    <t>7.1.2</t>
  </si>
  <si>
    <t>Estructura de cubierta</t>
  </si>
  <si>
    <t>7.1.2.1</t>
  </si>
  <si>
    <t>Perfiles metálicos livianos</t>
  </si>
  <si>
    <t>7.1.3</t>
  </si>
  <si>
    <t>Planchas de terciado Estructural 15 mm</t>
  </si>
  <si>
    <t>7.1.4</t>
  </si>
  <si>
    <t>Barrera Contra  Humedad</t>
  </si>
  <si>
    <t>7.2</t>
  </si>
  <si>
    <t>Hojalatería en plancha lisa de zinc-aluminio prepintado al horno de 0,6 mm</t>
  </si>
  <si>
    <t>7.2.1</t>
  </si>
  <si>
    <t>Canales aguas lluvia</t>
  </si>
  <si>
    <t>7.2.2</t>
  </si>
  <si>
    <t>Cumbreras y limatesas</t>
  </si>
  <si>
    <t>7.2.3</t>
  </si>
  <si>
    <t>Forros coronación de cubierta</t>
  </si>
  <si>
    <t>7.2.4</t>
  </si>
  <si>
    <t>Forros contramuros</t>
  </si>
  <si>
    <t>7.2.5</t>
  </si>
  <si>
    <t>Bajadas de aguas lluvia</t>
  </si>
  <si>
    <t>7.2.6</t>
  </si>
  <si>
    <t>Ventilaciones</t>
  </si>
  <si>
    <t>7.3</t>
  </si>
  <si>
    <t>Aislación Térmica</t>
  </si>
  <si>
    <t>SECCIÓN Nº 8</t>
  </si>
  <si>
    <t>IMPERMEABILIZACIÓN .-</t>
  </si>
  <si>
    <t>8.1 </t>
  </si>
  <si>
    <r>
      <rPr>
        <sz val="7"/>
        <rFont val="Times New Roman"/>
        <family val="1"/>
      </rPr>
      <t xml:space="preserve"> </t>
    </r>
    <r>
      <rPr>
        <u/>
        <sz val="10"/>
        <rFont val="Arial"/>
        <family val="2"/>
      </rPr>
      <t>Impermeabilización</t>
    </r>
  </si>
  <si>
    <t>8.1.1</t>
  </si>
  <si>
    <t>Impermeabilización Hormigón de losas, pisos y muros bajo tierra</t>
  </si>
  <si>
    <t>8.1.2</t>
  </si>
  <si>
    <t>Impermeabilización Muros y tabiques de todos los paramentos de servicios higiénicos, vestidores y recintos húmedos</t>
  </si>
  <si>
    <t>8.1.3</t>
  </si>
  <si>
    <t>Impermeabilización Sobrelosas y radieres de todos los servicios higiénicos, vestidores y recintos húmedos</t>
  </si>
  <si>
    <t>8.1.4</t>
  </si>
  <si>
    <t>Impermeabilización Muros Contención</t>
  </si>
  <si>
    <t>8.1.5</t>
  </si>
  <si>
    <t>Impermeabilización de losas</t>
  </si>
  <si>
    <t>8.1.6</t>
  </si>
  <si>
    <t>Impermeabilización de terraza cafetería</t>
  </si>
  <si>
    <t>8.1.7</t>
  </si>
  <si>
    <t>Impermeabilización de losas de cubierta</t>
  </si>
  <si>
    <t>8.2</t>
  </si>
  <si>
    <t>Barrera contra la humedad</t>
  </si>
  <si>
    <t>SECCIÓN Nº 9</t>
  </si>
  <si>
    <t>REVESTIMIENTOS EXTERIORES.-</t>
  </si>
  <si>
    <t>9.1</t>
  </si>
  <si>
    <t>Terminación exterior</t>
  </si>
  <si>
    <t>9.1.1</t>
  </si>
  <si>
    <t>Estuco de Mortero de Cemento</t>
  </si>
  <si>
    <t>9.2</t>
  </si>
  <si>
    <t>Aislacion térmica  EIFS</t>
  </si>
  <si>
    <t>SECCIÓN Nº 10</t>
  </si>
  <si>
    <t>REVESTIMIENTOS INTERIORES.-</t>
  </si>
  <si>
    <t>10.1</t>
  </si>
  <si>
    <t>Terminación paramentos de hormigón; muros, antepechos y vigas.</t>
  </si>
  <si>
    <t>10.2</t>
  </si>
  <si>
    <t>Cerámica rectificada 30 x 60 cms</t>
  </si>
  <si>
    <t>10.3</t>
  </si>
  <si>
    <t xml:space="preserve">Porcelanato en muro </t>
  </si>
  <si>
    <t>SECCIÓN Nº 11</t>
  </si>
  <si>
    <t>PINTURA.-</t>
  </si>
  <si>
    <t>11.1</t>
  </si>
  <si>
    <t>Pintura Esmalte al Agua</t>
  </si>
  <si>
    <t>11.2</t>
  </si>
  <si>
    <t xml:space="preserve">Pintura Aséptica </t>
  </si>
  <si>
    <t>11.3</t>
  </si>
  <si>
    <t xml:space="preserve">Esmalte epóxico- fungicida </t>
  </si>
  <si>
    <t>11.4</t>
  </si>
  <si>
    <t>Antióxido</t>
  </si>
  <si>
    <t>11.4.1</t>
  </si>
  <si>
    <t>Antióxido de Protección</t>
  </si>
  <si>
    <t>11.4.2</t>
  </si>
  <si>
    <t>Antióxido de Terminación</t>
  </si>
  <si>
    <t>11.5</t>
  </si>
  <si>
    <t>Esmalte al duco</t>
  </si>
  <si>
    <t>11.6</t>
  </si>
  <si>
    <t>Pintura reflectante</t>
  </si>
  <si>
    <t>11.7</t>
  </si>
  <si>
    <t xml:space="preserve">Pintura retardante del fuego </t>
  </si>
  <si>
    <t>11.8</t>
  </si>
  <si>
    <t>Pintura sanitaria estanque</t>
  </si>
  <si>
    <t>SECCIÓN Nº 12</t>
  </si>
  <si>
    <t>OBRAS METÁLICAS Y VINÍLICAS DE TERMINACIÓN</t>
  </si>
  <si>
    <t>12.1</t>
  </si>
  <si>
    <t xml:space="preserve">Muro Cortina Línea Frame 100 </t>
  </si>
  <si>
    <t>12.2</t>
  </si>
  <si>
    <t>Puertas</t>
  </si>
  <si>
    <t>12.2.1</t>
  </si>
  <si>
    <t>Puertas ventanas de aluminio</t>
  </si>
  <si>
    <t>12.2.2</t>
  </si>
  <si>
    <t>Puertas Cortafuego</t>
  </si>
  <si>
    <t>12.3</t>
  </si>
  <si>
    <t>Cristales</t>
  </si>
  <si>
    <t>12.3.1</t>
  </si>
  <si>
    <t>Cristal simple</t>
  </si>
  <si>
    <t>12.3.2</t>
  </si>
  <si>
    <t>Cristal de Seguridad Laminado</t>
  </si>
  <si>
    <t>12.3.3</t>
  </si>
  <si>
    <t>Cristal Laminado Cortafuego</t>
  </si>
  <si>
    <t>12.3.4</t>
  </si>
  <si>
    <t>Cristal templado 12mm</t>
  </si>
  <si>
    <t>12.4</t>
  </si>
  <si>
    <t>Marco y pilastra de aluminio en puertas de madera</t>
  </si>
  <si>
    <t>12.5</t>
  </si>
  <si>
    <t>Marcos de acero</t>
  </si>
  <si>
    <t>12.6</t>
  </si>
  <si>
    <t>Puertas metálicas</t>
  </si>
  <si>
    <t>12.7</t>
  </si>
  <si>
    <t xml:space="preserve">Cantoneras </t>
  </si>
  <si>
    <t>12.7.1</t>
  </si>
  <si>
    <t>Cantonera de Aluminio</t>
  </si>
  <si>
    <t>12.7.2</t>
  </si>
  <si>
    <t>Cantonera de Acero</t>
  </si>
  <si>
    <t>12.8</t>
  </si>
  <si>
    <t>Guardamuros</t>
  </si>
  <si>
    <t>12.8.1</t>
  </si>
  <si>
    <t xml:space="preserve">Guardamuros GMP-200 </t>
  </si>
  <si>
    <t>12.9</t>
  </si>
  <si>
    <t>Gatera de estanque de agua potable</t>
  </si>
  <si>
    <t>12.10</t>
  </si>
  <si>
    <t>Botaguas</t>
  </si>
  <si>
    <t>12.11</t>
  </si>
  <si>
    <t>Portones, Rejas y cierros metálicos</t>
  </si>
  <si>
    <t>12.12</t>
  </si>
  <si>
    <t>Rejillas de piso</t>
  </si>
  <si>
    <t>12.13</t>
  </si>
  <si>
    <t>Pasamanos de Acero Inoxidable</t>
  </si>
  <si>
    <t>pasamanos de Acero Pintado</t>
  </si>
  <si>
    <t>Cortinas metálicas de protección</t>
  </si>
  <si>
    <t>Persianas interiores</t>
  </si>
  <si>
    <t xml:space="preserve">Ventanas </t>
  </si>
  <si>
    <t>12.17.1</t>
  </si>
  <si>
    <t xml:space="preserve">Ventanas de guillotina </t>
  </si>
  <si>
    <t>12.17.2</t>
  </si>
  <si>
    <t>Ventanas Proyectantes</t>
  </si>
  <si>
    <t>12.17.3</t>
  </si>
  <si>
    <t>Motor de apertura de Ventanas</t>
  </si>
  <si>
    <t>Escaleras metálicas</t>
  </si>
  <si>
    <t xml:space="preserve">Celosías Verticales </t>
  </si>
  <si>
    <t>Estructura soportante de la Celosia</t>
  </si>
  <si>
    <t>Cortinas separación Box</t>
  </si>
  <si>
    <t>Parrilla de equipos</t>
  </si>
  <si>
    <t>Rejas de protección Despacho Pnac y Farmacia</t>
  </si>
  <si>
    <t>12.24</t>
  </si>
  <si>
    <t>Malla Mosquitero Metálica</t>
  </si>
  <si>
    <t>12.25</t>
  </si>
  <si>
    <t>Barandas de Acero Inoxidable</t>
  </si>
  <si>
    <t>SECCIÓN Nº 13</t>
  </si>
  <si>
    <t>CARPINTERÍA FINA.-</t>
  </si>
  <si>
    <t>13.1</t>
  </si>
  <si>
    <t>Puertas Hospitalarias Estandar: Marco Telescopico</t>
  </si>
  <si>
    <t>13.2</t>
  </si>
  <si>
    <t>Puertas de Madera.-</t>
  </si>
  <si>
    <t>13.2.1</t>
  </si>
  <si>
    <t>Puerta plomada</t>
  </si>
  <si>
    <t>inc. en 22.11.1</t>
  </si>
  <si>
    <t>inc. en 22.9</t>
  </si>
  <si>
    <t>13.3</t>
  </si>
  <si>
    <t>Puertas de Closets y bodegas</t>
  </si>
  <si>
    <t>13.4</t>
  </si>
  <si>
    <t>Quincallería  (para todas las puertas de madera, acero y aluminio)</t>
  </si>
  <si>
    <t>13.4.1</t>
  </si>
  <si>
    <t>Bisagras</t>
  </si>
  <si>
    <t>13.4.1.1</t>
  </si>
  <si>
    <t>Bisagra de Acero Inoxidable</t>
  </si>
  <si>
    <t>13.4.1.2</t>
  </si>
  <si>
    <t>Bisagra de Acero (pomel)</t>
  </si>
  <si>
    <t>13.4.2</t>
  </si>
  <si>
    <t>Cerraduras.-</t>
  </si>
  <si>
    <t>13.4.2.1</t>
  </si>
  <si>
    <t>Cerraduras para puertas hospitalarias</t>
  </si>
  <si>
    <t>13.4.3</t>
  </si>
  <si>
    <t>Quicios.-</t>
  </si>
  <si>
    <t>13.4.4</t>
  </si>
  <si>
    <t>Topes de goma.-</t>
  </si>
  <si>
    <t>13.4.5</t>
  </si>
  <si>
    <t>Cierra puertas.(C.P.H).</t>
  </si>
  <si>
    <t>13.4.6</t>
  </si>
  <si>
    <t>Picaportes.-</t>
  </si>
  <si>
    <t>13.5</t>
  </si>
  <si>
    <t>Guardamanos y guarniciones</t>
  </si>
  <si>
    <t>13.6</t>
  </si>
  <si>
    <t>Celosías de puertas.-</t>
  </si>
  <si>
    <t>13.7</t>
  </si>
  <si>
    <t>Diario mural - fichero</t>
  </si>
  <si>
    <t>SECCIÓN Nº 14</t>
  </si>
  <si>
    <t>CIELOS, VIGONES Y PILASTRAS FALSAS</t>
  </si>
  <si>
    <t>14.1</t>
  </si>
  <si>
    <t>Cielo falso yeso-cartón</t>
  </si>
  <si>
    <t>14.2</t>
  </si>
  <si>
    <t>Cielo americano o modular</t>
  </si>
  <si>
    <t>14.3</t>
  </si>
  <si>
    <t>Cielo Placa de Terciado Marino</t>
  </si>
  <si>
    <t>14.4</t>
  </si>
  <si>
    <t>Enlucido a yeso</t>
  </si>
  <si>
    <t>14.5</t>
  </si>
  <si>
    <t>Vigones y pilastras falsas</t>
  </si>
  <si>
    <t>14.6</t>
  </si>
  <si>
    <t>Cornisas</t>
  </si>
  <si>
    <t>SECCIÓN Nº 15</t>
  </si>
  <si>
    <t>PAVIMENTOS INTERIORES, GUARDAPOLVOS Y GRADAS</t>
  </si>
  <si>
    <t>15.1</t>
  </si>
  <si>
    <t>Pavimentos Interiores.</t>
  </si>
  <si>
    <t>15.1.1</t>
  </si>
  <si>
    <t>De caucho Virgen</t>
  </si>
  <si>
    <t>15.1.2</t>
  </si>
  <si>
    <t>De baldosa</t>
  </si>
  <si>
    <t>15.1.3</t>
  </si>
  <si>
    <t>Vinilicos</t>
  </si>
  <si>
    <t>15.1.4</t>
  </si>
  <si>
    <t>Cerámica Rectificada.</t>
  </si>
  <si>
    <t>15.1.5</t>
  </si>
  <si>
    <t xml:space="preserve">Porcelanato de Alerta </t>
  </si>
  <si>
    <t>15.1.6</t>
  </si>
  <si>
    <t>Pintura Epoxica</t>
  </si>
  <si>
    <t>15.1.7</t>
  </si>
  <si>
    <t xml:space="preserve">Pavimento de Piedras </t>
  </si>
  <si>
    <t>15.2</t>
  </si>
  <si>
    <t>Guardapolvos.-</t>
  </si>
  <si>
    <t>15.2.1</t>
  </si>
  <si>
    <t>De Baldosa Recto</t>
  </si>
  <si>
    <t>15.2.2</t>
  </si>
  <si>
    <t>De Baldosa Sanitario</t>
  </si>
  <si>
    <t>15.2.3</t>
  </si>
  <si>
    <t>De PVC para pisos Vinilicos y otros</t>
  </si>
  <si>
    <t>15.3</t>
  </si>
  <si>
    <t>Gradas.</t>
  </si>
  <si>
    <t>15,3,1</t>
  </si>
  <si>
    <t>Gradas de escaleras</t>
  </si>
  <si>
    <t>15.4</t>
  </si>
  <si>
    <t>Limpiapies</t>
  </si>
  <si>
    <t>15.5</t>
  </si>
  <si>
    <t>Cubrejuntas</t>
  </si>
  <si>
    <t>15.5.1</t>
  </si>
  <si>
    <t>Cubrejuntas de Perfil Metálico</t>
  </si>
  <si>
    <t>15.5.2</t>
  </si>
  <si>
    <t>Cubrejuntas de PVC</t>
  </si>
  <si>
    <t>SECCIÓN Nº 16</t>
  </si>
  <si>
    <t>VIDRIOS, CRISTALES</t>
  </si>
  <si>
    <t>16.1</t>
  </si>
  <si>
    <t>Vidrios planos transparentes, translucidos</t>
  </si>
  <si>
    <t>16.2</t>
  </si>
  <si>
    <t>Termopaneles</t>
  </si>
  <si>
    <t>16.3</t>
  </si>
  <si>
    <t>Espejos.-</t>
  </si>
  <si>
    <t>SECCIÓN Nº 17</t>
  </si>
  <si>
    <t>ARTEFACTOS SANITARIOS.-</t>
  </si>
  <si>
    <t>Artefectos Sanitarios</t>
  </si>
  <si>
    <t>17.1.1</t>
  </si>
  <si>
    <t>Lavatorio médico</t>
  </si>
  <si>
    <t>17.1.2</t>
  </si>
  <si>
    <t>Vanitorios</t>
  </si>
  <si>
    <t>17.1.3</t>
  </si>
  <si>
    <t>Lavatorio baño universal semi pedestal</t>
  </si>
  <si>
    <t>17.1.4</t>
  </si>
  <si>
    <t>WC con fluxor</t>
  </si>
  <si>
    <t>17.1.5</t>
  </si>
  <si>
    <t>WC Minusválidos</t>
  </si>
  <si>
    <t>17.1.6</t>
  </si>
  <si>
    <t>Receptáculo Ducha (700 x 700 mm)</t>
  </si>
  <si>
    <t>17.1.7</t>
  </si>
  <si>
    <t>Lavafondo simple en recintos de aseo</t>
  </si>
  <si>
    <t>17.1.8</t>
  </si>
  <si>
    <t>Lavaplato 1 taza y 1 secador</t>
  </si>
  <si>
    <t>17.1.9</t>
  </si>
  <si>
    <t>Lavafondos 2 tazas</t>
  </si>
  <si>
    <t>17.2</t>
  </si>
  <si>
    <t>ACCESORIOS</t>
  </si>
  <si>
    <t>17.2.1</t>
  </si>
  <si>
    <t>Portarrollos tipo Jumbo</t>
  </si>
  <si>
    <t>17.2.2</t>
  </si>
  <si>
    <t>Gancho Mural</t>
  </si>
  <si>
    <t>17.2.3</t>
  </si>
  <si>
    <t>Dispensador de jabón Líquido</t>
  </si>
  <si>
    <t>17.2.4</t>
  </si>
  <si>
    <t>Barra cortina</t>
  </si>
  <si>
    <t>17.2.5</t>
  </si>
  <si>
    <t>Manillas de acero inoxidable</t>
  </si>
  <si>
    <t>17.2.6</t>
  </si>
  <si>
    <t>Dispensador de papel</t>
  </si>
  <si>
    <t>17.2.7</t>
  </si>
  <si>
    <t>Mudador M</t>
  </si>
  <si>
    <t>17.2.8</t>
  </si>
  <si>
    <t>Dispensador de alcohol gel</t>
  </si>
  <si>
    <t>17.2.9</t>
  </si>
  <si>
    <t>Papelero</t>
  </si>
  <si>
    <t>17.3</t>
  </si>
  <si>
    <t>Divisiones de duchas</t>
  </si>
  <si>
    <t>17.4</t>
  </si>
  <si>
    <t>Secador de mano</t>
  </si>
  <si>
    <t>SECCIÓN Nº 18</t>
  </si>
  <si>
    <t>MUEBLES INCORPORADOS Y ADOSADOS.-</t>
  </si>
  <si>
    <t>18.1</t>
  </si>
  <si>
    <t xml:space="preserve">Mesón de Trabajo M1,M1A, M22,M31, M33, M35, M39, M40 </t>
  </si>
  <si>
    <t>18.2</t>
  </si>
  <si>
    <t>Estantería Colgante M2, M34</t>
  </si>
  <si>
    <t>18.3</t>
  </si>
  <si>
    <t>Mesón de Trabajo sucio M3, M3A,M15, M36, M45</t>
  </si>
  <si>
    <t>18.4</t>
  </si>
  <si>
    <t>Mesón de trabajo limpio M4, M4A, M7, M7A, M46</t>
  </si>
  <si>
    <t>18.5</t>
  </si>
  <si>
    <t>Estantería colgante vidriada M5, M8</t>
  </si>
  <si>
    <t>18.6</t>
  </si>
  <si>
    <t>Biombo separador M6</t>
  </si>
  <si>
    <t>18.7</t>
  </si>
  <si>
    <t>Escritorio de trabajo M9</t>
  </si>
  <si>
    <t>18.8</t>
  </si>
  <si>
    <t>Mesón de atención M10, M28, M29,M32</t>
  </si>
  <si>
    <t>18.9</t>
  </si>
  <si>
    <t>Meson con lavaplatos M11 M11A, M20, M48</t>
  </si>
  <si>
    <t>18.10</t>
  </si>
  <si>
    <t>Estantería metalica regulable M12, M12A</t>
  </si>
  <si>
    <t>18.11</t>
  </si>
  <si>
    <t>Puesto de trabajo M13, M14</t>
  </si>
  <si>
    <t>18.12</t>
  </si>
  <si>
    <t>Deposito lavado profundo M16</t>
  </si>
  <si>
    <t>18.13</t>
  </si>
  <si>
    <t>Banca M17</t>
  </si>
  <si>
    <t>18.14</t>
  </si>
  <si>
    <t>Mesón M18</t>
  </si>
  <si>
    <t>18.15</t>
  </si>
  <si>
    <t>Estante puertas corredera M19</t>
  </si>
  <si>
    <t>18.16</t>
  </si>
  <si>
    <t>Estantería vidriada M21,M25, M37, M38</t>
  </si>
  <si>
    <t>18.17</t>
  </si>
  <si>
    <t>Closet M23, M47</t>
  </si>
  <si>
    <t>18.18</t>
  </si>
  <si>
    <t>Mesón de trabajo M24</t>
  </si>
  <si>
    <t>18.19</t>
  </si>
  <si>
    <t>Mesón Base M26, M30, M41, M42, M43</t>
  </si>
  <si>
    <t>18.20</t>
  </si>
  <si>
    <t xml:space="preserve">Estanteria semi abierta </t>
  </si>
  <si>
    <t>18.21</t>
  </si>
  <si>
    <t>Estanteria aseo esterilización</t>
  </si>
  <si>
    <t>SECCIÓN Nº 19</t>
  </si>
  <si>
    <t>SEÑALIZACIÓN Y LETREROS.-</t>
  </si>
  <si>
    <t>19.1</t>
  </si>
  <si>
    <t>Letreros interiores</t>
  </si>
  <si>
    <t>19.1.1</t>
  </si>
  <si>
    <t>Señalización general</t>
  </si>
  <si>
    <t>19.1.2</t>
  </si>
  <si>
    <t>Señaletica en puertas</t>
  </si>
  <si>
    <t>19.1.3</t>
  </si>
  <si>
    <t>De Ubicación</t>
  </si>
  <si>
    <t>19.1.4</t>
  </si>
  <si>
    <t>Señalización Emergencia sin luz-</t>
  </si>
  <si>
    <t>19,1,5</t>
  </si>
  <si>
    <t>Señalización Emergencia con luz-</t>
  </si>
  <si>
    <t>19.2</t>
  </si>
  <si>
    <t>Letreros exteriores</t>
  </si>
  <si>
    <t>19.2.1</t>
  </si>
  <si>
    <t>De fachada</t>
  </si>
  <si>
    <t>19.2.2</t>
  </si>
  <si>
    <t>inc. en 22.10</t>
  </si>
  <si>
    <t>19.3</t>
  </si>
  <si>
    <t>Planos de evacuación</t>
  </si>
  <si>
    <t>SECCIÓN Nº 20</t>
  </si>
  <si>
    <t xml:space="preserve">OBRAS EXTERIORES Y VIALIDAD.- </t>
  </si>
  <si>
    <t>20.1</t>
  </si>
  <si>
    <t>Cierros medianeros</t>
  </si>
  <si>
    <t>20.2</t>
  </si>
  <si>
    <t>Veredas.-</t>
  </si>
  <si>
    <t>20.2.1</t>
  </si>
  <si>
    <t>Veredas Públicas</t>
  </si>
  <si>
    <t>20.2.2</t>
  </si>
  <si>
    <t>Veredas dentro del Predio</t>
  </si>
  <si>
    <t>20.3</t>
  </si>
  <si>
    <t>Jardines y Patio</t>
  </si>
  <si>
    <t>20.3.1</t>
  </si>
  <si>
    <t>Despeje y nivelado de terreno</t>
  </si>
  <si>
    <t>20.3.2</t>
  </si>
  <si>
    <t>Trazado</t>
  </si>
  <si>
    <t>20.3.3</t>
  </si>
  <si>
    <t>Extraccion de escombros</t>
  </si>
  <si>
    <t>20.3.4</t>
  </si>
  <si>
    <t>Soleras en Jardines y obras exteriores</t>
  </si>
  <si>
    <t>20.4</t>
  </si>
  <si>
    <t>Asta de bandera</t>
  </si>
  <si>
    <t>20.5</t>
  </si>
  <si>
    <t>Escaños</t>
  </si>
  <si>
    <t>20.6</t>
  </si>
  <si>
    <t>Bicicletero</t>
  </si>
  <si>
    <t>20.7</t>
  </si>
  <si>
    <t>Basureros</t>
  </si>
  <si>
    <t>20.8</t>
  </si>
  <si>
    <t>Bebederos</t>
  </si>
  <si>
    <t>20.9</t>
  </si>
  <si>
    <t>Jardinera 40x80x45</t>
  </si>
  <si>
    <t>20.10</t>
  </si>
  <si>
    <t xml:space="preserve">Jardinera 120x120x80 </t>
  </si>
  <si>
    <t>20.11</t>
  </si>
  <si>
    <t xml:space="preserve">Tapas de Cámara </t>
  </si>
  <si>
    <t>20.11.1</t>
  </si>
  <si>
    <t>Tapas de cámara estancas</t>
  </si>
  <si>
    <t>20.11.2</t>
  </si>
  <si>
    <t>Tapas de cámara especiales</t>
  </si>
  <si>
    <t>20.11.3</t>
  </si>
  <si>
    <t>Tapas de Cámas de Fierro Fundido</t>
  </si>
  <si>
    <t>SECCIÓN Nº 21</t>
  </si>
  <si>
    <t xml:space="preserve">DEFENSA Y CONDICIONES DE SEGURIDAD CONTRA INCENDIOS.- </t>
  </si>
  <si>
    <t>21.1</t>
  </si>
  <si>
    <t>Extintores (E.I)</t>
  </si>
  <si>
    <t>21.2</t>
  </si>
  <si>
    <t xml:space="preserve">Carretes de red húmeda  </t>
  </si>
  <si>
    <t>21.3</t>
  </si>
  <si>
    <t>Detectores de humo</t>
  </si>
  <si>
    <t>SECCIÓN Nº 22</t>
  </si>
  <si>
    <t>INSTALACIONES.-</t>
  </si>
  <si>
    <t>22.1</t>
  </si>
  <si>
    <t>PROYECTO DE ALCANTARILLADO</t>
  </si>
  <si>
    <t>22.1.1</t>
  </si>
  <si>
    <t>Movimiento de Tierras</t>
  </si>
  <si>
    <t>22.1.1.1</t>
  </si>
  <si>
    <t>Excavacion</t>
  </si>
  <si>
    <t>22.1.1.2</t>
  </si>
  <si>
    <t>Cama de arena</t>
  </si>
  <si>
    <t>22.1.1.3</t>
  </si>
  <si>
    <t xml:space="preserve">Relleno en Zanja C/Material de Obra </t>
  </si>
  <si>
    <t>22.1.2</t>
  </si>
  <si>
    <t>Tuberias</t>
  </si>
  <si>
    <t>22.1.2.1</t>
  </si>
  <si>
    <t>Tubo PVC Sanitario Blanco D= 110 mm.</t>
  </si>
  <si>
    <t>22.1.2.2</t>
  </si>
  <si>
    <t>Tubo PVC Sanitario Blanco D= 75 mm.</t>
  </si>
  <si>
    <t>22.1.2.3</t>
  </si>
  <si>
    <t>Tubo PVC Sanitario Blanco D= 50 mm.</t>
  </si>
  <si>
    <t>22.1.2.4</t>
  </si>
  <si>
    <t>Cañeria Cu tipo L D= 50 mm.</t>
  </si>
  <si>
    <t>22.1.2.5</t>
  </si>
  <si>
    <t>Tuberia HDPE PN10 63 mm.</t>
  </si>
  <si>
    <t>22.1.3</t>
  </si>
  <si>
    <t>Camaras de Inspeccion</t>
  </si>
  <si>
    <t>22.1.3.1</t>
  </si>
  <si>
    <t>Camara de Inspeccion Domiciliaria h= 0-1 mt.</t>
  </si>
  <si>
    <t>22.1.3.2</t>
  </si>
  <si>
    <t>Camara de Inspeccion Domiciliaria h= 1-2 mt.</t>
  </si>
  <si>
    <t>22.1.4</t>
  </si>
  <si>
    <t>Camara de Enfriamiento</t>
  </si>
  <si>
    <t>22.1.4.1</t>
  </si>
  <si>
    <t>22.1.5</t>
  </si>
  <si>
    <t>Camara de Muestreo</t>
  </si>
  <si>
    <t>22.1.5.1</t>
  </si>
  <si>
    <t>Camara de Muestreo, h= 2-3 m.</t>
  </si>
  <si>
    <t>22.1.6</t>
  </si>
  <si>
    <t>Camara Disipadora de energia</t>
  </si>
  <si>
    <t>22.1.6.1</t>
  </si>
  <si>
    <t>Camara Disipadora de energía</t>
  </si>
  <si>
    <t>22.1.7</t>
  </si>
  <si>
    <t>Registros</t>
  </si>
  <si>
    <t>22.1.7.1</t>
  </si>
  <si>
    <t>Tee Registro Blco C/Tapa D= 110 mm.</t>
  </si>
  <si>
    <t>22.1.7.2</t>
  </si>
  <si>
    <t>Tee Registro Blco C/Tapa D= 75 mm.</t>
  </si>
  <si>
    <t>22.1.8</t>
  </si>
  <si>
    <t>Piletas</t>
  </si>
  <si>
    <t>22.1.8.1</t>
  </si>
  <si>
    <t>Piletas PVC Blanco 110 x 75 mm.</t>
  </si>
  <si>
    <t>22.1.8.2</t>
  </si>
  <si>
    <t xml:space="preserve">Pileta de Acero </t>
  </si>
  <si>
    <t>22.1.9</t>
  </si>
  <si>
    <t>Aislacion</t>
  </si>
  <si>
    <t>22.1.9.1</t>
  </si>
  <si>
    <t>Espuma Elastometrica Esp. 9 mm. D= 50 mm.</t>
  </si>
  <si>
    <t>22.1.10</t>
  </si>
  <si>
    <t>Pruebas</t>
  </si>
  <si>
    <t>22.1.10.1</t>
  </si>
  <si>
    <t>Pruebas de Alcantarillado</t>
  </si>
  <si>
    <t>22.2</t>
  </si>
  <si>
    <t>PROYECTO DE EVACUACIÓN DE AGUAS LLUVIAS</t>
  </si>
  <si>
    <t>22.2.1</t>
  </si>
  <si>
    <t>22.2.1.1</t>
  </si>
  <si>
    <t>22.2.1.2</t>
  </si>
  <si>
    <t>22.2.1.3</t>
  </si>
  <si>
    <t xml:space="preserve">Relleno en Znaja C/Material de Obra Compactado </t>
  </si>
  <si>
    <t>22.2.2</t>
  </si>
  <si>
    <t>22.2.2.1</t>
  </si>
  <si>
    <t>Tubo Colector C-I D= 180 mm.</t>
  </si>
  <si>
    <t>22.2.2.2</t>
  </si>
  <si>
    <t>Tubo PVC Sanitario Blanco D= 160 mm.</t>
  </si>
  <si>
    <t>22.2.2.3</t>
  </si>
  <si>
    <t>22.2.3</t>
  </si>
  <si>
    <t>Camaras Sumidero</t>
  </si>
  <si>
    <t>22.2.3.1</t>
  </si>
  <si>
    <t>Camara Decantadora Prefabricada 550 x 550 mm. C/Tapa Rejilla</t>
  </si>
  <si>
    <t>22.2.4</t>
  </si>
  <si>
    <t>Pozo absorción foso ascensores</t>
  </si>
  <si>
    <t>22.2.4.1</t>
  </si>
  <si>
    <t>22.2.4.2</t>
  </si>
  <si>
    <t>Cubo dren 25,5 T/m2</t>
  </si>
  <si>
    <t>22.2.4.3</t>
  </si>
  <si>
    <t>Material de relleno (arena)</t>
  </si>
  <si>
    <t>22.2.4.4</t>
  </si>
  <si>
    <t>Geotextil</t>
  </si>
  <si>
    <t>22.2.5</t>
  </si>
  <si>
    <t>22.2.5.1</t>
  </si>
  <si>
    <t>Pruebas de Aguas Lluvia</t>
  </si>
  <si>
    <t>N°</t>
  </si>
  <si>
    <t>22.3</t>
  </si>
  <si>
    <t>PROYECTO DE AGUA POTABLE FRÍA Y CALIENTE</t>
  </si>
  <si>
    <t>22.3.1</t>
  </si>
  <si>
    <t>Agua Fría</t>
  </si>
  <si>
    <t>22.3.1.1</t>
  </si>
  <si>
    <t>Arranque y Map</t>
  </si>
  <si>
    <t>22.3.1.1.1</t>
  </si>
  <si>
    <t>Arranque y MAP Proyectados</t>
  </si>
  <si>
    <t>22.3.1.2</t>
  </si>
  <si>
    <t>22.3.1.2.1</t>
  </si>
  <si>
    <t>22.3.1.2.2</t>
  </si>
  <si>
    <t>22.3.1.2.3</t>
  </si>
  <si>
    <t xml:space="preserve">Relleno en Zanja C/Material de Obra Compactado </t>
  </si>
  <si>
    <t>22.3.1.3</t>
  </si>
  <si>
    <t>Cañerias</t>
  </si>
  <si>
    <t>22.3.1.3.1</t>
  </si>
  <si>
    <t>Tuberia HDPE PN10 110 mm.</t>
  </si>
  <si>
    <t>22.3.1.3.2</t>
  </si>
  <si>
    <t>22.3.1.3.3</t>
  </si>
  <si>
    <t>Cañeria Cu tipo L D= 75 mm.</t>
  </si>
  <si>
    <t>22.3.1.3.4</t>
  </si>
  <si>
    <t>Cañeria Cu tipo L D= 63 mm.</t>
  </si>
  <si>
    <t>22.3.1.3.5</t>
  </si>
  <si>
    <t>22.3.1.3.6</t>
  </si>
  <si>
    <t>Cañeria Cu tipo L D= 38 mm.</t>
  </si>
  <si>
    <t>22.3.1.3.7</t>
  </si>
  <si>
    <t>Cañeria Cu tipo L D= 32 mm.</t>
  </si>
  <si>
    <t>22.3.1.3.8</t>
  </si>
  <si>
    <t>Cañeria Cu tipo L D= 25 mm.</t>
  </si>
  <si>
    <t>22.3.1.3.9</t>
  </si>
  <si>
    <t>Cañeria Cu tipo L D= 19 mm.</t>
  </si>
  <si>
    <t>22.3.1.3.10</t>
  </si>
  <si>
    <t>Cañeria Cu tipo L D= 13 mm.</t>
  </si>
  <si>
    <t>22.3.1.4</t>
  </si>
  <si>
    <t>Llaves de paso</t>
  </si>
  <si>
    <t>22.3.1.4.1</t>
  </si>
  <si>
    <t>Llave de paso, tipo bola bronce D=75 mm.</t>
  </si>
  <si>
    <t>22.3.1.4.2</t>
  </si>
  <si>
    <t>Llave de paso, tipo bola bronce D=63 mm.</t>
  </si>
  <si>
    <t>22.3.1.4.3</t>
  </si>
  <si>
    <t>Llave de paso, tipo bola bronce D=50 mm.</t>
  </si>
  <si>
    <t>22.3.1.4.4</t>
  </si>
  <si>
    <t>Llave de paso, tipo bola bronce D=38 mm.</t>
  </si>
  <si>
    <t>22.3.1.4.5</t>
  </si>
  <si>
    <t>Llave de paso, tipo bola bronce D=32 mm.</t>
  </si>
  <si>
    <t>22.3.1.4.6</t>
  </si>
  <si>
    <t>Llave de paso, tipo bola bronce D=25 mm.</t>
  </si>
  <si>
    <t>22.3.1.4.7</t>
  </si>
  <si>
    <t>Llave de paso, campana cromada bronce D=25 mm.</t>
  </si>
  <si>
    <t>22.3.1.4.8</t>
  </si>
  <si>
    <t>Llave de paso, campana cromada bronce D=19 mm.</t>
  </si>
  <si>
    <t>22.3.1.4.9</t>
  </si>
  <si>
    <t>Llave de paso, campana cromada bronce D=13 mm.</t>
  </si>
  <si>
    <t>22.3.1.4.10</t>
  </si>
  <si>
    <t>Llave Jardin D= 13mm. C/Llave de paso 13 mm.</t>
  </si>
  <si>
    <t>22.3.1.5</t>
  </si>
  <si>
    <t>Collares de Arranque</t>
  </si>
  <si>
    <t>22.3.1.5.1</t>
  </si>
  <si>
    <t>Collar arranque 110 x 3" c/term. SO HE 75 mm.</t>
  </si>
  <si>
    <t>22.3.1.5.2</t>
  </si>
  <si>
    <t>Collar Arranque 110 x 2" C/Term. SO HE 50 mm.</t>
  </si>
  <si>
    <t>22.3.1.5.3</t>
  </si>
  <si>
    <t>Collar Arranque 110 x 1 1/2" C/Term. FUS HE 50 mm.</t>
  </si>
  <si>
    <t>22.3.1.5.4</t>
  </si>
  <si>
    <t>Collar Arranque 110 x 1 1/4" C/Term. SO HE 32 mm.</t>
  </si>
  <si>
    <t>22.3.1.5.5</t>
  </si>
  <si>
    <t>Collar Arranque 110 x 1" C/Term. SO HE 25 mm.</t>
  </si>
  <si>
    <t>22.3.1.6</t>
  </si>
  <si>
    <t>Red Húmeda</t>
  </si>
  <si>
    <t>22.3.1.6.1</t>
  </si>
  <si>
    <t>Gabinete Met. Red Humeda c/carrete y manguera 1"</t>
  </si>
  <si>
    <t>22.3.1.6.2</t>
  </si>
  <si>
    <t>Valvula bola 25 mm.</t>
  </si>
  <si>
    <t>22.3.2</t>
  </si>
  <si>
    <t>Agua Caliente</t>
  </si>
  <si>
    <t>22.3.2.1</t>
  </si>
  <si>
    <t>22.3.2.1.1</t>
  </si>
  <si>
    <t>22.3.2.1.2</t>
  </si>
  <si>
    <t>22.3.2.1.3</t>
  </si>
  <si>
    <t>22.3.2.1.4</t>
  </si>
  <si>
    <t>22.3.2.1.5</t>
  </si>
  <si>
    <t>22.3.2.1.6</t>
  </si>
  <si>
    <t>22.3.2.2</t>
  </si>
  <si>
    <t>22.3.2.2.1</t>
  </si>
  <si>
    <t>22.3.2.2.2</t>
  </si>
  <si>
    <t>22.3.2.2.3</t>
  </si>
  <si>
    <t>22.3.2.2.4</t>
  </si>
  <si>
    <t>22.3.2.3</t>
  </si>
  <si>
    <t>Generador de calor (Incluido en Proyecto de Climatización)</t>
  </si>
  <si>
    <t>22.3.2.4</t>
  </si>
  <si>
    <t>22.3.2.4.1</t>
  </si>
  <si>
    <t>22.3.2.4.2</t>
  </si>
  <si>
    <t>Espuma Elastometrica Esp. 9 mm. D= 38 mm.</t>
  </si>
  <si>
    <t>22.3.2.4.3</t>
  </si>
  <si>
    <t>Espuma Elastometrica Esp. 9 mm. D= 32 mm.</t>
  </si>
  <si>
    <t>22.3.2.4.4</t>
  </si>
  <si>
    <t>Espuma Elastometrica Esp. 9 mm. D= 25 mm.</t>
  </si>
  <si>
    <t>22.3.2.4.5</t>
  </si>
  <si>
    <t>Espuma Elastometrica Esp. 9 mm. D= 19 mm.</t>
  </si>
  <si>
    <t>22.3.2.4.6</t>
  </si>
  <si>
    <t>Espuma Elastometrica Esp. 9 mm. D= 13 mm.</t>
  </si>
  <si>
    <t>22.3.3</t>
  </si>
  <si>
    <t>Agua Blanda</t>
  </si>
  <si>
    <t>22.3.3.1</t>
  </si>
  <si>
    <t>Equipo descalcificador</t>
  </si>
  <si>
    <t>22.3.3.2</t>
  </si>
  <si>
    <t>22.3.3.2.1</t>
  </si>
  <si>
    <t>Tub. PPR PN16 40 mm.</t>
  </si>
  <si>
    <t>22.3.3.2.2</t>
  </si>
  <si>
    <t>Tub. PPR PN16 25 mm.</t>
  </si>
  <si>
    <t>22.3.3.2.3</t>
  </si>
  <si>
    <t>Tub. PPR PN16 20 mm.</t>
  </si>
  <si>
    <t>22.3.3.2.4</t>
  </si>
  <si>
    <t>Tub. PPR PN16 16 mm.</t>
  </si>
  <si>
    <t>22.3.4</t>
  </si>
  <si>
    <t>Acumulacion e impulsion de agua potable</t>
  </si>
  <si>
    <t>22.3.4.1</t>
  </si>
  <si>
    <t>Alimentacion y desagüe de estanques</t>
  </si>
  <si>
    <t>22.3.4.2</t>
  </si>
  <si>
    <t>Equipo de impulsión Agua Potable</t>
  </si>
  <si>
    <t>22.3.3.4.3</t>
  </si>
  <si>
    <t>Sentina de impulsion</t>
  </si>
  <si>
    <t>22.3.5</t>
  </si>
  <si>
    <t>22.3.5.1</t>
  </si>
  <si>
    <t>Pruebas de Agua Potable</t>
  </si>
  <si>
    <t>22.3.6</t>
  </si>
  <si>
    <t>Recepción Final</t>
  </si>
  <si>
    <t>22.3.3.6.1</t>
  </si>
  <si>
    <t>Plano de Construccion</t>
  </si>
  <si>
    <t>22.4</t>
  </si>
  <si>
    <t>PROYECTO DE RIEGO AUTOMATICO</t>
  </si>
  <si>
    <t>22.4.1</t>
  </si>
  <si>
    <t>22.4.1.1</t>
  </si>
  <si>
    <t>22.4.1.2</t>
  </si>
  <si>
    <t>22.4.1.3</t>
  </si>
  <si>
    <t>Relleno en Zanja</t>
  </si>
  <si>
    <t>22.4.2</t>
  </si>
  <si>
    <t>22.4.2.1</t>
  </si>
  <si>
    <t>Tubo Pvc Hidraulico C/10 D= 63 mm.</t>
  </si>
  <si>
    <t>22.4.2.2</t>
  </si>
  <si>
    <t>Tubo Pvc Hidraulico C/10 D= 50 mm.</t>
  </si>
  <si>
    <t>22.4.2.3</t>
  </si>
  <si>
    <t>Tubo Pvc Hidraulico C/10 D= 32 mm.</t>
  </si>
  <si>
    <t>22.4.3</t>
  </si>
  <si>
    <t>Programador</t>
  </si>
  <si>
    <t>22.4.3.1</t>
  </si>
  <si>
    <t>Programador riego, Orbit Pocket 4 estaciones</t>
  </si>
  <si>
    <t>22.4.4</t>
  </si>
  <si>
    <t>Valvulas</t>
  </si>
  <si>
    <t>22.4.4.1</t>
  </si>
  <si>
    <t>Valvulas de Corte</t>
  </si>
  <si>
    <t>22.4.4.1.1</t>
  </si>
  <si>
    <t>Llave de paso PVC, tipo bola, D= 32 mm.</t>
  </si>
  <si>
    <t>22.4.4.2</t>
  </si>
  <si>
    <t>Valvulas solenoides</t>
  </si>
  <si>
    <t>22.4.4.2.1</t>
  </si>
  <si>
    <t>Válvula Solenoide riego, Orbit 1" c/control flujo</t>
  </si>
  <si>
    <t>22.4.4.3</t>
  </si>
  <si>
    <t>Caja de Valvulas</t>
  </si>
  <si>
    <t>22.4.4.3.1</t>
  </si>
  <si>
    <t>Caja de Valvulas, Orbit plastico rectangular</t>
  </si>
  <si>
    <t>22.4.5</t>
  </si>
  <si>
    <t>Aspersores</t>
  </si>
  <si>
    <t>22.4.5.1</t>
  </si>
  <si>
    <t>Aspersores de riego</t>
  </si>
  <si>
    <t>22.4.6</t>
  </si>
  <si>
    <t>Acumulacion e impulsion aguas para riego</t>
  </si>
  <si>
    <t>22.4.6.1</t>
  </si>
  <si>
    <t>Estanque Agua cap. 10.000 lts</t>
  </si>
  <si>
    <t>22.4.6.2</t>
  </si>
  <si>
    <t>Equipo de Impulsion de Riego</t>
  </si>
  <si>
    <t>22.5</t>
  </si>
  <si>
    <t>PROYECTO DE INSTALACIONES DE GAS COMBUSTIBLE</t>
  </si>
  <si>
    <t>22.5.1</t>
  </si>
  <si>
    <t>22.5.1.1</t>
  </si>
  <si>
    <t>22.5.1.2</t>
  </si>
  <si>
    <t>22.5.1.3</t>
  </si>
  <si>
    <t>22.5.2</t>
  </si>
  <si>
    <t>22.5.2.1</t>
  </si>
  <si>
    <t>Cañeria Cu L c/sold. Fuerte D= 32 mm.</t>
  </si>
  <si>
    <t>22.5.2.2</t>
  </si>
  <si>
    <t>Cañeria Cu L c/sold. Fuerte D= 25 mm.</t>
  </si>
  <si>
    <t>22.5.2.3</t>
  </si>
  <si>
    <t>Cañeria Cu L c/sold. Fuerte D= 19 mm.</t>
  </si>
  <si>
    <t>22.5.3</t>
  </si>
  <si>
    <t>Señaletica</t>
  </si>
  <si>
    <t>22.5.3.1</t>
  </si>
  <si>
    <t>Señaletica de advertencia</t>
  </si>
  <si>
    <t>22.5.4</t>
  </si>
  <si>
    <t>22.5.4.1</t>
  </si>
  <si>
    <t>Llave de paso Gas Bola D= 32 mm.</t>
  </si>
  <si>
    <t>22.5.4.2</t>
  </si>
  <si>
    <t>Llave de paso Gas Bola D= 19 mm.</t>
  </si>
  <si>
    <t>22.5.5</t>
  </si>
  <si>
    <t>22.5.5.1</t>
  </si>
  <si>
    <t>Celosías ventilacion</t>
  </si>
  <si>
    <t>22.5.6</t>
  </si>
  <si>
    <t>Conductos de extraccion de gases</t>
  </si>
  <si>
    <t>22.5.6.1</t>
  </si>
  <si>
    <t>22.5.7</t>
  </si>
  <si>
    <t>Instalacion de artefactos</t>
  </si>
  <si>
    <t>22.5.7.1</t>
  </si>
  <si>
    <t>Instalacion de Artefacto de Gas</t>
  </si>
  <si>
    <t>22.5.8</t>
  </si>
  <si>
    <t>Estanque de Acumulación</t>
  </si>
  <si>
    <t>22.5.8.1</t>
  </si>
  <si>
    <t>Estanque de acumulación</t>
  </si>
  <si>
    <t>22.5.9</t>
  </si>
  <si>
    <t>22.5.9.1</t>
  </si>
  <si>
    <t>Pruebas de Gas</t>
  </si>
  <si>
    <t>22.6</t>
  </si>
  <si>
    <t>PROYECTO DE INSTALACIONES TÉRMICAS Y DE CLIMATIZACIÓN</t>
  </si>
  <si>
    <t>22.6.1</t>
  </si>
  <si>
    <t>AIRE ACONDICIONADO</t>
  </si>
  <si>
    <t>22.6.1.1</t>
  </si>
  <si>
    <t>Equipo Enfriador Y Calentador De Agua - Chillers Polivalente</t>
  </si>
  <si>
    <t>22.6.1.2</t>
  </si>
  <si>
    <t xml:space="preserve">Bombas De Circulacion </t>
  </si>
  <si>
    <t>22.6.1.2.1</t>
  </si>
  <si>
    <t>Bombas De Calefaccion Circuito Primario  - Grupo Hidronico</t>
  </si>
  <si>
    <t>22.6.1.2.2</t>
  </si>
  <si>
    <t>Bombas De Refrigeracion Circuito Primario  - Grupo Hidronico</t>
  </si>
  <si>
    <t>22.6.1.2.3</t>
  </si>
  <si>
    <t>Bombas De Calefaccion Circuito Secundario (Bc-Cs-01/02) - Cm 65-1200t</t>
  </si>
  <si>
    <t>22.6.1.2.4</t>
  </si>
  <si>
    <t>Bombas De Refrigeracion Circuito Secundario (Bf-Cs-01/02) - Cm 65-1200t</t>
  </si>
  <si>
    <t>22.6.1.3</t>
  </si>
  <si>
    <t>Unidades Termoventiladas (Fancoils)</t>
  </si>
  <si>
    <t>22.6.1.3.1</t>
  </si>
  <si>
    <t>FanCoil 200 CFM</t>
  </si>
  <si>
    <t>22.6.1.3.2</t>
  </si>
  <si>
    <t>FanCoil 300 CFM</t>
  </si>
  <si>
    <t>22.6.1.3.3</t>
  </si>
  <si>
    <t>FanCoil 400 CFM</t>
  </si>
  <si>
    <t>22.6.1.3.4</t>
  </si>
  <si>
    <t>FanCoil 500 CFM</t>
  </si>
  <si>
    <t>22.6.1.3.5</t>
  </si>
  <si>
    <t>FanCoil 600 CFM</t>
  </si>
  <si>
    <t>22.6.1.3.6</t>
  </si>
  <si>
    <t>FanCoil 800 CFM</t>
  </si>
  <si>
    <t>22.6.1.3.7</t>
  </si>
  <si>
    <t>FanCoil 1000 CFM</t>
  </si>
  <si>
    <t>22.6.1.3.8</t>
  </si>
  <si>
    <t>FanCoil 1200 CFM</t>
  </si>
  <si>
    <t>22.6.1.3.9</t>
  </si>
  <si>
    <t>FanCoil 1400 CFM</t>
  </si>
  <si>
    <t>22.6.1.3.10</t>
  </si>
  <si>
    <t>Termostatos</t>
  </si>
  <si>
    <t>22.6.1.4</t>
  </si>
  <si>
    <t>Ventiladores.</t>
  </si>
  <si>
    <t>22.6.1.4.1</t>
  </si>
  <si>
    <t>TD-500/150-160 SILENT</t>
  </si>
  <si>
    <t>22.6.1.4.2</t>
  </si>
  <si>
    <t>CVTT-7/7</t>
  </si>
  <si>
    <t>22.6.1.4.3</t>
  </si>
  <si>
    <t>CVTT-9/9</t>
  </si>
  <si>
    <t>22.6.1.4.4</t>
  </si>
  <si>
    <t>CVTT-10/10</t>
  </si>
  <si>
    <t>22.6.1.4.5</t>
  </si>
  <si>
    <t>CVHT-12/12</t>
  </si>
  <si>
    <t>22.6.1.4.6</t>
  </si>
  <si>
    <t>CVHT-25/25</t>
  </si>
  <si>
    <t>22.6.1.5</t>
  </si>
  <si>
    <t>Equipos Split.</t>
  </si>
  <si>
    <t>22.6.1.5.1</t>
  </si>
  <si>
    <t>Split Muro 9000 Btu/hr</t>
  </si>
  <si>
    <t>22.6.1.5.2</t>
  </si>
  <si>
    <t>Split Cassette 9000 Btu/hr</t>
  </si>
  <si>
    <t>22.6.1.5.3</t>
  </si>
  <si>
    <t>Split Cassette 12000 Btu/hr</t>
  </si>
  <si>
    <t>22.6.1.5.4</t>
  </si>
  <si>
    <t>Split Cassette 15000 Btu/hr</t>
  </si>
  <si>
    <t>22.6.2</t>
  </si>
  <si>
    <t>22.6.2.1</t>
  </si>
  <si>
    <t>Ductos y Soportes</t>
  </si>
  <si>
    <t>22.6.2.1.1</t>
  </si>
  <si>
    <t>Ductos de Acero Galvanizado</t>
  </si>
  <si>
    <t>22.6.2.2</t>
  </si>
  <si>
    <t>Rejillas y difusores.</t>
  </si>
  <si>
    <t>22.6.2.2.1</t>
  </si>
  <si>
    <t>Rejillas de Extracción</t>
  </si>
  <si>
    <t>22.6.2.2.2</t>
  </si>
  <si>
    <t>Rejillas de Inyección.</t>
  </si>
  <si>
    <t>22.6.2.2.3</t>
  </si>
  <si>
    <t>Difusores de inyección</t>
  </si>
  <si>
    <t>22.6.2.2.4</t>
  </si>
  <si>
    <t>Celosías</t>
  </si>
  <si>
    <t>22.6.2.2.5</t>
  </si>
  <si>
    <t>Templadores Reguladores de Caudal</t>
  </si>
  <si>
    <t>22.6.2.2.6</t>
  </si>
  <si>
    <t>Templadores Corta Fuegos y Antihumo</t>
  </si>
  <si>
    <t xml:space="preserve">22.6.3 </t>
  </si>
  <si>
    <t xml:space="preserve">CAÑERIAS Y TUBERIAS </t>
  </si>
  <si>
    <t>22.6.3.1</t>
  </si>
  <si>
    <t>Cañerias de Acero</t>
  </si>
  <si>
    <t>22.6.3.1.1</t>
  </si>
  <si>
    <t>Cañería Ac Negro Astm A53 Sch40 -1/2"</t>
  </si>
  <si>
    <t>22.6.3.1.2</t>
  </si>
  <si>
    <t>Cañería Ac Negro Astm A53 Sch40 -3/4"</t>
  </si>
  <si>
    <t>22.6.3.1.3</t>
  </si>
  <si>
    <t>Cañería Ac Negro Astm A53 Sch40 - 1"</t>
  </si>
  <si>
    <t>22.6.3.1.4</t>
  </si>
  <si>
    <t>Cañería Ac Negro Astm A53 Sch40 - 1 1/4"</t>
  </si>
  <si>
    <t>22.6.3.1.5</t>
  </si>
  <si>
    <t>Cañería Ac Negro Astm A53 Sch40 - 1 1/2"</t>
  </si>
  <si>
    <t>22.6.3.1.6</t>
  </si>
  <si>
    <t>Cañería Ac Negro Astm A53 Sch40 - 2"</t>
  </si>
  <si>
    <t>22.6.3.1.7</t>
  </si>
  <si>
    <t>Cañería Ac Negro Astm A53 Sch40 - 2 1/2"</t>
  </si>
  <si>
    <t>22.6.3.1.8</t>
  </si>
  <si>
    <t>Cañería Ac Negro Astm A53 Sch40 - 3"</t>
  </si>
  <si>
    <t>22.6.3.1.9</t>
  </si>
  <si>
    <t>Cañería Ac Negro Astm A53 Sch40 - 4"</t>
  </si>
  <si>
    <t>22.6.3.1.10</t>
  </si>
  <si>
    <t>Cañería Ac Negro Astm A53 Sch40 - 6"</t>
  </si>
  <si>
    <t>22.6.3.2</t>
  </si>
  <si>
    <t>Tuberías de cobre.</t>
  </si>
  <si>
    <t>22.6.3.3</t>
  </si>
  <si>
    <t>Tuberías de PVC</t>
  </si>
  <si>
    <t>22.6.3.4</t>
  </si>
  <si>
    <t>Válvulas, Fitting y Accesorios.</t>
  </si>
  <si>
    <t>22.6.3.4.1</t>
  </si>
  <si>
    <t>Válvulas de bola</t>
  </si>
  <si>
    <t>22.6.3.4.2</t>
  </si>
  <si>
    <t>Válvulas de globo</t>
  </si>
  <si>
    <t>22.6.3.4.3</t>
  </si>
  <si>
    <t>Válvulas de mariposa</t>
  </si>
  <si>
    <t>22.6.3.4.4</t>
  </si>
  <si>
    <t>Válvulas central termica</t>
  </si>
  <si>
    <t>22.6.3.4.5</t>
  </si>
  <si>
    <t>Válvula equalizadora de presión</t>
  </si>
  <si>
    <t>22.6.4</t>
  </si>
  <si>
    <t>Aislación Térmica de Cañerias</t>
  </si>
  <si>
    <t>22.6.4.1</t>
  </si>
  <si>
    <t>Aislación térmica de cañerías.</t>
  </si>
  <si>
    <t>22.6.4.1.1</t>
  </si>
  <si>
    <t>Aislación Cañería Ac Negro Astm A53 Sch40 -1/2"</t>
  </si>
  <si>
    <t>22.6.4.1.2</t>
  </si>
  <si>
    <t>Aislación Cañería Ac Negro Astm A53 Sch40 -3/4"</t>
  </si>
  <si>
    <t>22.6.4.1.3</t>
  </si>
  <si>
    <t>Aislación Cañería Ac Negro Astm A53 Sch40 - 1"</t>
  </si>
  <si>
    <t>22.6.4.1.4</t>
  </si>
  <si>
    <t>Aislación Cañería Ac Negro Astm A53 Sch40 - 1 1/4"</t>
  </si>
  <si>
    <t>22.6.4.1.5</t>
  </si>
  <si>
    <t>Aislación Cañería Ac Negro Astm A53 Sch40 - 1 1/2"</t>
  </si>
  <si>
    <t>22.6.4.1.6</t>
  </si>
  <si>
    <t>Aislación Cañería Ac Negro Astm A53 Sch40 - 2"</t>
  </si>
  <si>
    <t>22.6.4.1.7</t>
  </si>
  <si>
    <t>Aislación Cañería Ac Negro Astm A53 Sch40 - 2 1/2"</t>
  </si>
  <si>
    <t>22.6.4.1.8</t>
  </si>
  <si>
    <t>Aislación Cañería Ac Negro Astm A53 Sch40 - 3"</t>
  </si>
  <si>
    <t>22.6.4.1.9</t>
  </si>
  <si>
    <t>Aislación Cañería Ac Negro Astm A53 Sch40 - 4"</t>
  </si>
  <si>
    <t>22.6.4.1.10</t>
  </si>
  <si>
    <t>Aislación Cañería Ac Negro Astm A53 Sch40 - 6"</t>
  </si>
  <si>
    <t>22.6.4.2</t>
  </si>
  <si>
    <t>Aislación térmica de ductos.</t>
  </si>
  <si>
    <t>22.6.5</t>
  </si>
  <si>
    <t>Agua Caliente Sanitaria</t>
  </si>
  <si>
    <t>22.6.5.1</t>
  </si>
  <si>
    <t>Caldera Condensación</t>
  </si>
  <si>
    <t>22.6.5.2</t>
  </si>
  <si>
    <t>Estanque De Expansión</t>
  </si>
  <si>
    <t>22.6.5.3</t>
  </si>
  <si>
    <t>Acumulador De Agua Caliente Sanitaria</t>
  </si>
  <si>
    <t>Tratamiento De Agua - 5000 2"</t>
  </si>
  <si>
    <t>22.6.6</t>
  </si>
  <si>
    <t>Bombas Sistema Sanitario</t>
  </si>
  <si>
    <t>22.6.6.1</t>
  </si>
  <si>
    <t xml:space="preserve">Bombas Recirculacion Agua Caliente Sanitaria </t>
  </si>
  <si>
    <t>22.6.7</t>
  </si>
  <si>
    <t>Separador Hidraulico</t>
  </si>
  <si>
    <t>22.6.8</t>
  </si>
  <si>
    <t>Conexiones Electricas y De Control</t>
  </si>
  <si>
    <t>22.6.8.1</t>
  </si>
  <si>
    <t>Enfriador De Agua Chillers</t>
  </si>
  <si>
    <t>22.6.8.2</t>
  </si>
  <si>
    <t>22.6.8.3</t>
  </si>
  <si>
    <t>Ventiladores Centrifugos</t>
  </si>
  <si>
    <t>22.6.8.4</t>
  </si>
  <si>
    <t>Ventiladores Helico Centrifugos</t>
  </si>
  <si>
    <t>22.6.8.5</t>
  </si>
  <si>
    <t>Equipos Split</t>
  </si>
  <si>
    <t>22.6.8.6</t>
  </si>
  <si>
    <t>Central Termica</t>
  </si>
  <si>
    <t>22.7</t>
  </si>
  <si>
    <t>PROYECTO DE INSTALACIONES DE GASES CLÍNICOS</t>
  </si>
  <si>
    <t>22.7.1</t>
  </si>
  <si>
    <t>Redes de Tuberias y Materiales componentes</t>
  </si>
  <si>
    <t>22.7.1.1</t>
  </si>
  <si>
    <t>Instalación Redes de Oxígeno</t>
  </si>
  <si>
    <t>22.7.1.1.1</t>
  </si>
  <si>
    <t>Cañeria Cu tipo K 3/4"</t>
  </si>
  <si>
    <t>22.7.1.1.2</t>
  </si>
  <si>
    <t>Cañeria Cu tipo K 1/2"</t>
  </si>
  <si>
    <t>22.7.1.1.3</t>
  </si>
  <si>
    <t>Cañeria Cu tipo K 3/8"</t>
  </si>
  <si>
    <t>22.7.1.2</t>
  </si>
  <si>
    <t>Instalación Redes de Aire Medicinal</t>
  </si>
  <si>
    <t>22.7.1.2.1</t>
  </si>
  <si>
    <t>22.7.1.2.2</t>
  </si>
  <si>
    <t>22.7.1.2.3</t>
  </si>
  <si>
    <t>22.7.1.3</t>
  </si>
  <si>
    <t>Instalación Redes de Aire Dental</t>
  </si>
  <si>
    <t>22.7.1.3.1</t>
  </si>
  <si>
    <t>Cañeria Cu tipo K 1"</t>
  </si>
  <si>
    <t>22.7.1.3.2</t>
  </si>
  <si>
    <t>22.7.1.3.3</t>
  </si>
  <si>
    <t>22.7.1.4</t>
  </si>
  <si>
    <t>Instalación Redes de Vacío</t>
  </si>
  <si>
    <t>22.7.1.4.1</t>
  </si>
  <si>
    <t>Cañeria Cu tipo L 1"</t>
  </si>
  <si>
    <t>22.7.1.4.2</t>
  </si>
  <si>
    <t>Cañeria Cu tipo L 3/4"</t>
  </si>
  <si>
    <t>22.7.1.4.3</t>
  </si>
  <si>
    <t>Cañeria Cu tipo L 3/8"</t>
  </si>
  <si>
    <t>22.7.2</t>
  </si>
  <si>
    <t>Provision e Implementación</t>
  </si>
  <si>
    <t>22.7.2.1</t>
  </si>
  <si>
    <t>Uniones soldar (fittings)</t>
  </si>
  <si>
    <t>22.7.2.2</t>
  </si>
  <si>
    <t xml:space="preserve">Soldadura de plata 15% </t>
  </si>
  <si>
    <t>22.7.2.3</t>
  </si>
  <si>
    <t>Válvula corte tres cuerpos 3/8"</t>
  </si>
  <si>
    <t>22.7.2.4</t>
  </si>
  <si>
    <t>Válvula corte tres cuerpos 1/2"</t>
  </si>
  <si>
    <t>22.7.2.5</t>
  </si>
  <si>
    <t>Válvula corte tres cuerpos 3/4"</t>
  </si>
  <si>
    <t>22.7.3</t>
  </si>
  <si>
    <t>Instalación y Montaje Redes de Tuberías</t>
  </si>
  <si>
    <t>22.7.3.1</t>
  </si>
  <si>
    <t>Mano de obra técnicos de montaje, supervisión e ingeniería</t>
  </si>
  <si>
    <t>día</t>
  </si>
  <si>
    <t>22.7.3.2</t>
  </si>
  <si>
    <t>Implementación de seguridad de montaje</t>
  </si>
  <si>
    <t>22.7.3.3</t>
  </si>
  <si>
    <t>Soportación de redes de tuberías</t>
  </si>
  <si>
    <t>22.7.3.4</t>
  </si>
  <si>
    <t>Codificación y señalética de redes de tuberías</t>
  </si>
  <si>
    <t>22.7.4</t>
  </si>
  <si>
    <t>Equipamiento Componente</t>
  </si>
  <si>
    <t>22.7.4.1</t>
  </si>
  <si>
    <t>Salida sobreponer oxígeno QC Diamond</t>
  </si>
  <si>
    <t>22.7.4.2</t>
  </si>
  <si>
    <t>Salida sobreponer aire QC Diamond</t>
  </si>
  <si>
    <t>22.7.4.3</t>
  </si>
  <si>
    <t>Salida sobreponer vacío QC Diamond</t>
  </si>
  <si>
    <t>22.7.4.4</t>
  </si>
  <si>
    <t>Salida de aire regulada con pistola de soplado esterilización</t>
  </si>
  <si>
    <t>22.7.4.5</t>
  </si>
  <si>
    <t>Cabecera Porta Instalaciones</t>
  </si>
  <si>
    <t>22.7.4.6</t>
  </si>
  <si>
    <t>Alarma de Presión</t>
  </si>
  <si>
    <t>22.7.4.7</t>
  </si>
  <si>
    <t>Caja de Válvula, Aire Dental 3/4"</t>
  </si>
  <si>
    <t>22.7.4.8</t>
  </si>
  <si>
    <t>Caja de Válvula, Oxígeno 1/2", Aire Medicinal 1/2", Vacío 3/4"</t>
  </si>
  <si>
    <t>22.7.4.9</t>
  </si>
  <si>
    <t>Caja de Válvula, Oxígeno 3/4", Aire Medicinal 3/4", Vacío 1"</t>
  </si>
  <si>
    <t>22.7.4.10</t>
  </si>
  <si>
    <t>Manifold Oxígeno automático</t>
  </si>
  <si>
    <t>22.7.4.11</t>
  </si>
  <si>
    <t>Sistema de aire duplex</t>
  </si>
  <si>
    <t>22.7.4.12</t>
  </si>
  <si>
    <t>Sistema de vacío duplex</t>
  </si>
  <si>
    <t>22.7.4.13</t>
  </si>
  <si>
    <t>Flujómetro oxígeno 0 a 15 lpm y humidificador</t>
  </si>
  <si>
    <t>22.7.4.14</t>
  </si>
  <si>
    <t>Flujómetro aire 0 a 15 lpm</t>
  </si>
  <si>
    <t>22.7.4.15</t>
  </si>
  <si>
    <t>Regulador de vacío 0 a 300 mmHg, Slide y frasco receptor</t>
  </si>
  <si>
    <t>22.8</t>
  </si>
  <si>
    <t>PROYECTO DE INSTALACIÓN ELÉCTRICA Y CORRIENTES DÉBILES; PROYECTO DE ILUMINACION Y AHORRO DE ENERGIA; PROYECTO DE SEGURIDAD</t>
  </si>
  <si>
    <t>22.8.1</t>
  </si>
  <si>
    <t xml:space="preserve">EMPALME  </t>
  </si>
  <si>
    <t>22.8.1.1</t>
  </si>
  <si>
    <t>EMPALME Y OBRAS EXTERIORES</t>
  </si>
  <si>
    <t>22.8.1.2</t>
  </si>
  <si>
    <t>EQUIPO COMPACTO DE MEDIDA</t>
  </si>
  <si>
    <t>22.8.1.3</t>
  </si>
  <si>
    <t>POSTE ACOMETIDA MT</t>
  </si>
  <si>
    <t>22.8.1.4</t>
  </si>
  <si>
    <t>MEDIDOR DE ENERGIA TARIFA AT 4.3</t>
  </si>
  <si>
    <t>22.8.2</t>
  </si>
  <si>
    <t>TRAMITES Y DESARROLLO DE PLANOS AS BUILTS</t>
  </si>
  <si>
    <t>22.8.3</t>
  </si>
  <si>
    <t>TRANSFORMADOR AEREO</t>
  </si>
  <si>
    <t>22.8.4</t>
  </si>
  <si>
    <t xml:space="preserve">TABLERO GENERAL </t>
  </si>
  <si>
    <t>22.8.5</t>
  </si>
  <si>
    <t>MALLAS DE PUESTA A TIERRA</t>
  </si>
  <si>
    <t>22.8.5.1</t>
  </si>
  <si>
    <t>MALLA TIERRA MT</t>
  </si>
  <si>
    <t>22.8.5.2</t>
  </si>
  <si>
    <t>MALLA TIERRA BT Y COMP</t>
  </si>
  <si>
    <t>22.8.6</t>
  </si>
  <si>
    <t>GRUPO ELECTRÓGENO INSONORIZADO Y TRANSFERENCIA AUTOMATICA.</t>
  </si>
  <si>
    <t>22.8.6.1</t>
  </si>
  <si>
    <t xml:space="preserve">GRUPO ELECTRÓGENO 450KVA </t>
  </si>
  <si>
    <t>22.8.6.2</t>
  </si>
  <si>
    <t>TABLERO TRANSFERENCIA AUTOMÁTICA</t>
  </si>
  <si>
    <t>22.8.7</t>
  </si>
  <si>
    <t>TABLERO GENERAL AUXILIAR ALUMBRADO Y FUERZA SALA ELECTRICA</t>
  </si>
  <si>
    <t>22.8.8</t>
  </si>
  <si>
    <t>ALIMENTADORES  DE BAJA TENSION</t>
  </si>
  <si>
    <t>22.8.8.1</t>
  </si>
  <si>
    <t>CÁMARAS DE DISTRIBUCION DE BT</t>
  </si>
  <si>
    <t>22.8.8.2</t>
  </si>
  <si>
    <t>DUCTOS DISPONIBLES ENTRE CAMARAS</t>
  </si>
  <si>
    <t>22.8.8.3</t>
  </si>
  <si>
    <t>ALIMENTADOR GENERAL SE-TGAUX</t>
  </si>
  <si>
    <t>22.8.8.4</t>
  </si>
  <si>
    <t xml:space="preserve">ALIMENTADOR GENERAL TTA-GRUPO </t>
  </si>
  <si>
    <t>22.8.8.5</t>
  </si>
  <si>
    <t>ALIMENTADOR DESDE TTA A TGAUX</t>
  </si>
  <si>
    <t>22.8.8.6</t>
  </si>
  <si>
    <t>SUBALIMENTADOR AL  TGAUX PRIMER PISO</t>
  </si>
  <si>
    <t>22.8.8.7</t>
  </si>
  <si>
    <t>SUBALIMENTADOR AL  TDAYF N°2 PRIMER PISO</t>
  </si>
  <si>
    <t>22.8.8.8</t>
  </si>
  <si>
    <t>SUBALIMENTADOR AL  TDAYF N°3 PRIMER PISO</t>
  </si>
  <si>
    <t>22.8.8.9</t>
  </si>
  <si>
    <t>SUBALIMENTADOR AL  T.D.F SALA COMUNICACIONES</t>
  </si>
  <si>
    <t>22.8.8.10</t>
  </si>
  <si>
    <t>SUBALIMENTADOR AL  T.D.F RAYOS  X DENTAL</t>
  </si>
  <si>
    <t>22.8.8.11</t>
  </si>
  <si>
    <t>SUBALIMENTADOR AL  T.D.F AUTOCLAVE</t>
  </si>
  <si>
    <t>22.8.8.12</t>
  </si>
  <si>
    <t>SUBALIMENTADOR AL  TDA ASCENSOR N°1</t>
  </si>
  <si>
    <t>22.8.8.13</t>
  </si>
  <si>
    <t>SUBALIMENTADOR AL  TDF ASCENSOR N°1</t>
  </si>
  <si>
    <t>22.8.8.14</t>
  </si>
  <si>
    <t>SUBALIMENTADOR AL  TDA ASCENSOR N°2</t>
  </si>
  <si>
    <t>22.8.8.15</t>
  </si>
  <si>
    <t>SUBALIMENTADOR AL  TDF ASCENSOR N°2</t>
  </si>
  <si>
    <t>22.8.8.16</t>
  </si>
  <si>
    <t>SUBALIMENTADOR AL  T.D.F.  CALDERAS</t>
  </si>
  <si>
    <t>22.8.8.17</t>
  </si>
  <si>
    <t>SUBALIMENTADOR AL T.D.F.  GASES CLINICOS</t>
  </si>
  <si>
    <t>22.8.8.18</t>
  </si>
  <si>
    <t>SUBALIMENTADOR AL T.D.F.  BBA. DE AGUA</t>
  </si>
  <si>
    <t>22.8.8.19</t>
  </si>
  <si>
    <t>SUBALIMENTADOR AL T.D.F.  C 01</t>
  </si>
  <si>
    <t>22.8.9</t>
  </si>
  <si>
    <t>ESCALERILLAS Y BANDEJAS PORTACONDUCTORES</t>
  </si>
  <si>
    <t>22.8.9.1</t>
  </si>
  <si>
    <t>EPC 400X100MM ELECTRICIDAD</t>
  </si>
  <si>
    <t>22.8.9.2</t>
  </si>
  <si>
    <t xml:space="preserve">EPC 300X100MM CORRIENTES DÉBILES </t>
  </si>
  <si>
    <t>22.8.9.3</t>
  </si>
  <si>
    <t>BANDEJA 150X50MM PARA ENCHUFES Y CORRIENTES DEBILES</t>
  </si>
  <si>
    <t>22.8.10</t>
  </si>
  <si>
    <t>TABLEROS DE DISTRIBUCION</t>
  </si>
  <si>
    <t>22.8.10.1</t>
  </si>
  <si>
    <t>TDAYF  N°2 PRIMER PISO</t>
  </si>
  <si>
    <t>22.8.10.2</t>
  </si>
  <si>
    <t>TDAYF  N°3 PRIMER PISO</t>
  </si>
  <si>
    <t>22.8.10.3</t>
  </si>
  <si>
    <t>T.D.F SALA COMUNICACIONES</t>
  </si>
  <si>
    <t>22.8.10.4</t>
  </si>
  <si>
    <t>T.D.F RAYOS  X DENTAL</t>
  </si>
  <si>
    <t>22.8.10.5</t>
  </si>
  <si>
    <t>T.D.F AUTOCLAVE</t>
  </si>
  <si>
    <t>22.8.10.6</t>
  </si>
  <si>
    <t xml:space="preserve">T.D.F CLIMA </t>
  </si>
  <si>
    <t>22.8.11</t>
  </si>
  <si>
    <t>INSTALACION DE CENTROS</t>
  </si>
  <si>
    <t>22.8.11.1</t>
  </si>
  <si>
    <t>CENTROS DE ALUMBRADO INTERIOR</t>
  </si>
  <si>
    <t>22.8.11.2</t>
  </si>
  <si>
    <t>CENTROS DE ALUMBRADO EXTERIOR</t>
  </si>
  <si>
    <t>22.8.11.3</t>
  </si>
  <si>
    <t>CENTROS DE ENCHUFES NORMALES</t>
  </si>
  <si>
    <t>22.8.11.4</t>
  </si>
  <si>
    <t>CENTROS DE ENCHUFES FUERZA 16A</t>
  </si>
  <si>
    <t>22.8.11.5</t>
  </si>
  <si>
    <t>CENTROS DE ENCHUFES COMPUTACION</t>
  </si>
  <si>
    <t>22.8.11.6</t>
  </si>
  <si>
    <t>RED INERTE</t>
  </si>
  <si>
    <t>22.8.11.7</t>
  </si>
  <si>
    <t>ARRANQUES MONOFASICOS (CLIMA, TERMOSTATOS, VEX, FAN COIL, ETC)</t>
  </si>
  <si>
    <t>22.8.12</t>
  </si>
  <si>
    <t>SUMINISTRO Y MONTAJE DE EQUIPOS DE ILUMINACIÓN</t>
  </si>
  <si>
    <t>22.8.12.1</t>
  </si>
  <si>
    <t>PANEL LED 41W (600X600MM)</t>
  </si>
  <si>
    <t>22.8.12.2</t>
  </si>
  <si>
    <t>FOCO LED EMBUTIDO 24W</t>
  </si>
  <si>
    <t>22.8.12.3</t>
  </si>
  <si>
    <t>FOCO LED SOBREPUESTO 24W</t>
  </si>
  <si>
    <t>22.8.12.4</t>
  </si>
  <si>
    <t>EQUIPOS LED HERMÉTICOS 29W</t>
  </si>
  <si>
    <t>22.8.12.5</t>
  </si>
  <si>
    <t xml:space="preserve">HUBLOT LED ROJO  230V  REF 78570 LEGRAND </t>
  </si>
  <si>
    <t>22.8.12.6</t>
  </si>
  <si>
    <t xml:space="preserve">HUBLOT LED VERDE  230V  REF 78570 LEGRAND </t>
  </si>
  <si>
    <t>22.8.12.7</t>
  </si>
  <si>
    <t>PROYECTOR LED 100W FACHADAS</t>
  </si>
  <si>
    <t>22.8.12.8</t>
  </si>
  <si>
    <t>APLIQUE EXTERIOR LED 50W</t>
  </si>
  <si>
    <t>22.8.12.9</t>
  </si>
  <si>
    <t>LUMINARIA EXTERIOR  PARQUE 50W</t>
  </si>
  <si>
    <t>22.8.12.10</t>
  </si>
  <si>
    <t>FOCO DE MURO EXTERIOR</t>
  </si>
  <si>
    <t>22.8.12.11</t>
  </si>
  <si>
    <t>LUMINARIA EXTERIOR 100W</t>
  </si>
  <si>
    <t>22.8.12.12</t>
  </si>
  <si>
    <t>POSTE METÁLICO</t>
  </si>
  <si>
    <t>22.8.12.13</t>
  </si>
  <si>
    <t>KIT DE ALUMBRADO DE EMERGENCIA</t>
  </si>
  <si>
    <t>22.8.12.14</t>
  </si>
  <si>
    <t>EQUIPO DE EMERGENCIA SEÑALIZACIÓN</t>
  </si>
  <si>
    <t>22.8.12.15</t>
  </si>
  <si>
    <t>SENSORES DE MOVIMIENTO</t>
  </si>
  <si>
    <t>22.8.13</t>
  </si>
  <si>
    <t>UPS SISTEMAS DE COMPUTACION Y SEGURIDAD</t>
  </si>
  <si>
    <t>22.8.14</t>
  </si>
  <si>
    <t xml:space="preserve">22.8.14 CANALIZACIONES PARA SISTEMAS DE VOZ Y DATOS
</t>
  </si>
  <si>
    <t>22.8.14.1</t>
  </si>
  <si>
    <t>DUCTOS DE ACOMETIDA CORRIENTES DÉBILES HASTA SALA TÉCNICA</t>
  </si>
  <si>
    <t>22.8.14.2</t>
  </si>
  <si>
    <t>CÁMARA DE DISTRIBUCIÓN CORRIENTES DÉBILES</t>
  </si>
  <si>
    <t>22.8.14.3</t>
  </si>
  <si>
    <t>ARRANQUES PARA DATOS/TELÉFONOS/CITOFONOS</t>
  </si>
  <si>
    <t>22.8.14.4</t>
  </si>
  <si>
    <t>ARRANQUES PARA DATA SHOW</t>
  </si>
  <si>
    <t>22.8.14.5</t>
  </si>
  <si>
    <t>ARRANQUES PARA ANTENAS TV</t>
  </si>
  <si>
    <t>22.8.14.6</t>
  </si>
  <si>
    <t>ARRANQUES PARA ALARMAS DE INCENDIO</t>
  </si>
  <si>
    <t>22.8.14.7</t>
  </si>
  <si>
    <t>ARRANQUES PARA ALARMAS DE INSTRUSION</t>
  </si>
  <si>
    <t>22.8.15</t>
  </si>
  <si>
    <t>ESPECIFICACIONES TECNICAS CABLEADO ESTRUCTURADO.</t>
  </si>
  <si>
    <t>22.8.15.1</t>
  </si>
  <si>
    <t>SUMINISTRO Y MONTAJE RACK DE COMUNICACIÓN GENERAL</t>
  </si>
  <si>
    <t>22.8.15.2</t>
  </si>
  <si>
    <t>CABLEADO DE VOZ Y DATOS.</t>
  </si>
  <si>
    <t>22.8.15.3</t>
  </si>
  <si>
    <t>CONEXIONADO Y PUESTA EN MARCHA</t>
  </si>
  <si>
    <t>22.8.15.4</t>
  </si>
  <si>
    <t xml:space="preserve">PRUEBAS Y CERTIFICACIONES </t>
  </si>
  <si>
    <t>22.8.16</t>
  </si>
  <si>
    <t>SISTEMA DE DETECCION DE INCENDIOS</t>
  </si>
  <si>
    <t>22.8.16.1</t>
  </si>
  <si>
    <t>Suministro y montaje Central de Incendio.</t>
  </si>
  <si>
    <t>22.8.16.2</t>
  </si>
  <si>
    <t>Suministro y Montaje Detectores de humo fotoeléctricos.</t>
  </si>
  <si>
    <t>22.8.16.3</t>
  </si>
  <si>
    <t xml:space="preserve"> Suministro y Montaje Detector de temperatura </t>
  </si>
  <si>
    <t>22.8.16.4</t>
  </si>
  <si>
    <t xml:space="preserve"> Suministro y Montaje Pulsador de sirena Manual</t>
  </si>
  <si>
    <t>22.8.16.5</t>
  </si>
  <si>
    <t>Suministro y Montaje Sirena con luz estroboscopia.</t>
  </si>
  <si>
    <t>22.8.16.6</t>
  </si>
  <si>
    <t>Relés de comandos remotos (módulo de control)</t>
  </si>
  <si>
    <t>22.8.16.7</t>
  </si>
  <si>
    <t>Suministro y montaje Panel de Audio evacuación</t>
  </si>
  <si>
    <t>22.8.16.8</t>
  </si>
  <si>
    <t>Suministro y Montaje Parlantes audio evacuación</t>
  </si>
  <si>
    <t>22.8.16.9</t>
  </si>
  <si>
    <t xml:space="preserve"> Cableado Sistema Alarmas de Incendios</t>
  </si>
  <si>
    <t>22.8.16.10</t>
  </si>
  <si>
    <t>Capacitación Personal Técnico</t>
  </si>
  <si>
    <t>22.8.17</t>
  </si>
  <si>
    <t>ALARMAS DE INSTRUSION.</t>
  </si>
  <si>
    <t>22.8.17.1</t>
  </si>
  <si>
    <t>CENTRAL DE ALARMAS</t>
  </si>
  <si>
    <t>22.8.17.2</t>
  </si>
  <si>
    <t>SENSORES MAGNÉTICO</t>
  </si>
  <si>
    <t>22.8.17.3</t>
  </si>
  <si>
    <t>SENSORES DE MOVIMIENTO INFRARROJOS</t>
  </si>
  <si>
    <t>22.8.17.4</t>
  </si>
  <si>
    <t>CABLEADO SISTEMA ALARMAS</t>
  </si>
  <si>
    <t>22.8.17.5</t>
  </si>
  <si>
    <t>CAPACITACIÓN PERSONAL TÉCNICO</t>
  </si>
  <si>
    <t>22.8.18</t>
  </si>
  <si>
    <t>Sistema de  CCTV</t>
  </si>
  <si>
    <t>22.8.18.1</t>
  </si>
  <si>
    <t>Grabador Digital NVR</t>
  </si>
  <si>
    <t>c/u</t>
  </si>
  <si>
    <t>22.8.18.2</t>
  </si>
  <si>
    <t>Disco duro</t>
  </si>
  <si>
    <t>22.8.18.3</t>
  </si>
  <si>
    <t>Switch Poe</t>
  </si>
  <si>
    <t>22.8.18.4</t>
  </si>
  <si>
    <t>PC Monitoreo</t>
  </si>
  <si>
    <t>22.8.18.5</t>
  </si>
  <si>
    <t>22.8.18.6</t>
  </si>
  <si>
    <t>Cámaras IP Interior</t>
  </si>
  <si>
    <t>22.8.18.7</t>
  </si>
  <si>
    <t>Cámaras IP Exterior</t>
  </si>
  <si>
    <t>22.8.18.8</t>
  </si>
  <si>
    <t xml:space="preserve">Canalización y Cableado </t>
  </si>
  <si>
    <t>m</t>
  </si>
  <si>
    <t>22.8.18.9</t>
  </si>
  <si>
    <t>Planos As Built</t>
  </si>
  <si>
    <t>22.8.18.10</t>
  </si>
  <si>
    <t>Puesta en marcha</t>
  </si>
  <si>
    <t>22.8.18.11</t>
  </si>
  <si>
    <t xml:space="preserve">Capacitación Personal Técnico </t>
  </si>
  <si>
    <t>22.8.19</t>
  </si>
  <si>
    <t>RELOJ CONTROL BIOMETRICO</t>
  </si>
  <si>
    <t>22.8.19.1</t>
  </si>
  <si>
    <t>RELOJ BIOMETRICO CON IMPRESORA</t>
  </si>
  <si>
    <t>22.8.19.2</t>
  </si>
  <si>
    <t>22.8.19.3</t>
  </si>
  <si>
    <t>22.8.20</t>
  </si>
  <si>
    <t>Sistemas Boceo</t>
  </si>
  <si>
    <t>22.8.20.1</t>
  </si>
  <si>
    <t>Arranques para parlantes sistema Boceo</t>
  </si>
  <si>
    <t>22.8.20.2</t>
  </si>
  <si>
    <t>Arranques para micrófonos sistema Boceo</t>
  </si>
  <si>
    <t>22.8.20.3</t>
  </si>
  <si>
    <t>Suministro y Montaje Parlantes</t>
  </si>
  <si>
    <t>22.8.20.4</t>
  </si>
  <si>
    <t>Suministro y Montaje Micrófonos</t>
  </si>
  <si>
    <t>22.8.20.5</t>
  </si>
  <si>
    <t>Suministro y Montaje Amplificadores</t>
  </si>
  <si>
    <t>22.8.20.6</t>
  </si>
  <si>
    <t>Cableado Sistema Boceo</t>
  </si>
  <si>
    <t>22.8.20.7</t>
  </si>
  <si>
    <t>22.8.20.8</t>
  </si>
  <si>
    <t>22.8.20.9</t>
  </si>
  <si>
    <t>22.8.21</t>
  </si>
  <si>
    <t>Control de Acceso</t>
  </si>
  <si>
    <t>22.8.21.1</t>
  </si>
  <si>
    <t>Pulsador de Salida</t>
  </si>
  <si>
    <t>22.8.21.2</t>
  </si>
  <si>
    <t>Retenedores</t>
  </si>
  <si>
    <t>22.8.21.3</t>
  </si>
  <si>
    <t>Chapas</t>
  </si>
  <si>
    <t>22.8.21.4</t>
  </si>
  <si>
    <t>Lector de Huella / Tarjeta</t>
  </si>
  <si>
    <t>22.8.21.5</t>
  </si>
  <si>
    <t>Tarjeta de Proxímidad</t>
  </si>
  <si>
    <t>22.8.21.6</t>
  </si>
  <si>
    <t>Cableado</t>
  </si>
  <si>
    <t>22.8.22</t>
  </si>
  <si>
    <t>Sistema Solar On Grid en Cubierta</t>
  </si>
  <si>
    <t>22.8.22.1</t>
  </si>
  <si>
    <t>Suministro y Montaje Estructuras de Paneles fotovoltaicos</t>
  </si>
  <si>
    <t>22.8.22.2</t>
  </si>
  <si>
    <t>Suministro y Montaje Paneles Fotovoltaicos</t>
  </si>
  <si>
    <t>22.8.22.3</t>
  </si>
  <si>
    <t>Tablero Distribución Sistema Fotovoltaico</t>
  </si>
  <si>
    <t>22.8.22.4</t>
  </si>
  <si>
    <t>22.9</t>
  </si>
  <si>
    <t>PROYECTO DE INGENIERÍA DE PAVIMENTACIÓN Y AGUAS LLUVIAS</t>
  </si>
  <si>
    <t>22.9.1</t>
  </si>
  <si>
    <t>Pavimentación Interior</t>
  </si>
  <si>
    <t>22.9.1.1</t>
  </si>
  <si>
    <t>Escarpe</t>
  </si>
  <si>
    <t>22.9.1.2</t>
  </si>
  <si>
    <t>Excavación en corte</t>
  </si>
  <si>
    <t>22.9.1.3</t>
  </si>
  <si>
    <t>Rellenos</t>
  </si>
  <si>
    <t>22.9.1.5</t>
  </si>
  <si>
    <t>Base Granular e=0.20m.</t>
  </si>
  <si>
    <t>1007,46</t>
  </si>
  <si>
    <t>22.9.1.4</t>
  </si>
  <si>
    <t>Calzada H.C.V. e=0.15 m.</t>
  </si>
  <si>
    <t>22.9.1.6</t>
  </si>
  <si>
    <t>Soleras tipo A</t>
  </si>
  <si>
    <t>283,0</t>
  </si>
  <si>
    <t>22.9.1.7</t>
  </si>
  <si>
    <t>1.108,2</t>
  </si>
  <si>
    <t>22.9.2</t>
  </si>
  <si>
    <t xml:space="preserve">Obras de Aguas Lluvia </t>
  </si>
  <si>
    <t>22.9.2.1</t>
  </si>
  <si>
    <t>Excavacion en zanja</t>
  </si>
  <si>
    <t>22.9.2.2</t>
  </si>
  <si>
    <t>Relleno de zanjas</t>
  </si>
  <si>
    <t>22.9.2.3</t>
  </si>
  <si>
    <t>Retiro de excedentes</t>
  </si>
  <si>
    <t>22.9.2.4</t>
  </si>
  <si>
    <t>Cámara Inspección Modular</t>
  </si>
  <si>
    <t>8,0</t>
  </si>
  <si>
    <t>22.9.2.5</t>
  </si>
  <si>
    <t>Cámara Inspección H.A</t>
  </si>
  <si>
    <t>2,0</t>
  </si>
  <si>
    <t>22.9.2.6</t>
  </si>
  <si>
    <t>Cámara Con Sumidero</t>
  </si>
  <si>
    <t>4,0</t>
  </si>
  <si>
    <t>22.9.2.7</t>
  </si>
  <si>
    <t>Tubo HDPE C-12 (D=200)</t>
  </si>
  <si>
    <t>19,0</t>
  </si>
  <si>
    <t>22.9.2.8</t>
  </si>
  <si>
    <t>Tubo HDPE C-12 (D=250)</t>
  </si>
  <si>
    <t>86,3</t>
  </si>
  <si>
    <t>22.9.2.9</t>
  </si>
  <si>
    <t>Tubo PVC C-6 (D=160)</t>
  </si>
  <si>
    <t>31,3</t>
  </si>
  <si>
    <t>22.9.2.10</t>
  </si>
  <si>
    <t>Tubo PVC C-6 (D=200)</t>
  </si>
  <si>
    <t>106,1</t>
  </si>
  <si>
    <t>22.9.2.11</t>
  </si>
  <si>
    <t>Tubo PVC C-6 (D=200) Ranurado</t>
  </si>
  <si>
    <t>50,0</t>
  </si>
  <si>
    <t>22.9.2.12</t>
  </si>
  <si>
    <t>Canaleta Tipo Ulma</t>
  </si>
  <si>
    <t>75,9</t>
  </si>
  <si>
    <t>22.9.2.13</t>
  </si>
  <si>
    <t>Modulos Cubo Dren</t>
  </si>
  <si>
    <t>176,0</t>
  </si>
  <si>
    <t>22.9.3</t>
  </si>
  <si>
    <t>Obras de Pavimentación Exterior</t>
  </si>
  <si>
    <t>22.9.3.1</t>
  </si>
  <si>
    <t>Demolicion de veredas HCV</t>
  </si>
  <si>
    <t>179,0</t>
  </si>
  <si>
    <t>22.9.3.2</t>
  </si>
  <si>
    <t>Demolicion de Solera Tipo A</t>
  </si>
  <si>
    <t>74,0</t>
  </si>
  <si>
    <t>22.9.3.3</t>
  </si>
  <si>
    <t>Demolicion de calzada H.C.V e=0,15</t>
  </si>
  <si>
    <t>276,0</t>
  </si>
  <si>
    <t>22.9.3.4</t>
  </si>
  <si>
    <t>22.9.3.5</t>
  </si>
  <si>
    <t>22.9.3.6</t>
  </si>
  <si>
    <t>22.9.3.7</t>
  </si>
  <si>
    <t xml:space="preserve">Preparación de la subrasante </t>
  </si>
  <si>
    <t>22.9.3.8</t>
  </si>
  <si>
    <t xml:space="preserve">Base granular para pavimento en HCV e=0.2m </t>
  </si>
  <si>
    <t>22.9.3.9</t>
  </si>
  <si>
    <t>337,4</t>
  </si>
  <si>
    <t>22.9.3.11</t>
  </si>
  <si>
    <t>Vereda H.C. e=0,07m</t>
  </si>
  <si>
    <t>818,4</t>
  </si>
  <si>
    <t>22.9.3.12</t>
  </si>
  <si>
    <t>Base Vereda e=0,08m</t>
  </si>
  <si>
    <t>22.9.3.13</t>
  </si>
  <si>
    <t>121,3</t>
  </si>
  <si>
    <t>22.9.3.14</t>
  </si>
  <si>
    <t>Vereda reforzada H.C. e = 0,10 m</t>
  </si>
  <si>
    <t>49,1</t>
  </si>
  <si>
    <t>22.9.3.15</t>
  </si>
  <si>
    <t>Base Vereda reforzada e = 0,10 m</t>
  </si>
  <si>
    <t>22.9.3.16</t>
  </si>
  <si>
    <t>371,1</t>
  </si>
  <si>
    <t>22.9.3.17</t>
  </si>
  <si>
    <t>Dispositivo de Rodado</t>
  </si>
  <si>
    <t>22.9.3.18</t>
  </si>
  <si>
    <t>6,0</t>
  </si>
  <si>
    <t>22.9.3.19</t>
  </si>
  <si>
    <t>Camara Reguladora de Caudal</t>
  </si>
  <si>
    <t>1,0</t>
  </si>
  <si>
    <t>22.9.3.20</t>
  </si>
  <si>
    <t>Tubo HDPE C-12 (D=375)</t>
  </si>
  <si>
    <t>227,0</t>
  </si>
  <si>
    <t>22.10</t>
  </si>
  <si>
    <t>PROYECTO DE TRÁNSITO</t>
  </si>
  <si>
    <t>22.10.1</t>
  </si>
  <si>
    <t>SEÑALES</t>
  </si>
  <si>
    <t>22.10.1.1</t>
  </si>
  <si>
    <t>Señal  Estacionacionamiento de discapacitados</t>
  </si>
  <si>
    <t>22.10.1.2</t>
  </si>
  <si>
    <t>Señal  No Estacionar excepto personas con registro nacional de la discapacidad</t>
  </si>
  <si>
    <t>22.10.1.3</t>
  </si>
  <si>
    <t>Señal Ceda el Paso</t>
  </si>
  <si>
    <t>22.10.1.4</t>
  </si>
  <si>
    <t>Señal de proximidad a paso de Cebra</t>
  </si>
  <si>
    <t>22.10.1.5</t>
  </si>
  <si>
    <t>Señal de Pare</t>
  </si>
  <si>
    <t>22.10.2</t>
  </si>
  <si>
    <t>DEMARCACION</t>
  </si>
  <si>
    <t>22.10.2.1</t>
  </si>
  <si>
    <t>Demarcación  Ceda el Paso</t>
  </si>
  <si>
    <t>22.10.2.2</t>
  </si>
  <si>
    <t>Redemarcación en area de influencia del proyecto</t>
  </si>
  <si>
    <t>22.10.2.3</t>
  </si>
  <si>
    <t>Demarcación de paso de Cebra</t>
  </si>
  <si>
    <t>22.10.2.4</t>
  </si>
  <si>
    <t xml:space="preserve">Demarcación parada de transporte  </t>
  </si>
  <si>
    <t>22.10.2.5</t>
  </si>
  <si>
    <t>Demarcación lineas de eje de calzada</t>
  </si>
  <si>
    <t>22.10.2.6</t>
  </si>
  <si>
    <t xml:space="preserve">Demarcación solerilla amarilla </t>
  </si>
  <si>
    <t>22.10.2.7</t>
  </si>
  <si>
    <t>Demarcación flechas dirección</t>
  </si>
  <si>
    <t>22.10.2.8</t>
  </si>
  <si>
    <t>Demarcación ciclo vía</t>
  </si>
  <si>
    <t>22.10.2.9</t>
  </si>
  <si>
    <t>Demarcación estacionamiento</t>
  </si>
  <si>
    <t>22.10.2.10</t>
  </si>
  <si>
    <t>Redemarcación de resalto reductor de velocidad</t>
  </si>
  <si>
    <t>22.10.2.11</t>
  </si>
  <si>
    <t>Demarcación Líneas de Detención</t>
  </si>
  <si>
    <t>22.10.3</t>
  </si>
  <si>
    <t>REJAS</t>
  </si>
  <si>
    <t>22.10.3.1</t>
  </si>
  <si>
    <t xml:space="preserve">Valla peatonal </t>
  </si>
  <si>
    <t>22.10.4</t>
  </si>
  <si>
    <t>Otros</t>
  </si>
  <si>
    <t>22.10.4.1</t>
  </si>
  <si>
    <t>Baliza</t>
  </si>
  <si>
    <t>22.10.4.2</t>
  </si>
  <si>
    <t>Tachas amarillas</t>
  </si>
  <si>
    <t>22.11</t>
  </si>
  <si>
    <t>PROYECTO DE PROTECCIONES RADIOLÓGICAS</t>
  </si>
  <si>
    <t>22.11.1</t>
  </si>
  <si>
    <t>Puerta Plomada</t>
  </si>
  <si>
    <t>22.11.2</t>
  </si>
  <si>
    <t>Ventana Plomada 0,4mm Pb EQUIV 70kV</t>
  </si>
  <si>
    <t>22.11.3</t>
  </si>
  <si>
    <t>22.11.4</t>
  </si>
  <si>
    <t>Levantamiento radiometrico</t>
  </si>
  <si>
    <t>22.12</t>
  </si>
  <si>
    <t>PROYECTO DE SISTEMAS DE CIRCULACIONES VERTICALES</t>
  </si>
  <si>
    <t>22.12.1</t>
  </si>
  <si>
    <t>ASCENSOR DE PASAJEROS</t>
  </si>
  <si>
    <t>22.12.1.1</t>
  </si>
  <si>
    <t>Suministro Ascensor de pasajeros</t>
  </si>
  <si>
    <t>22.12.1.2</t>
  </si>
  <si>
    <t>Montaje</t>
  </si>
  <si>
    <t>22.12.2</t>
  </si>
  <si>
    <t>MONTACARGAS</t>
  </si>
  <si>
    <t>22.12.2.1</t>
  </si>
  <si>
    <t>Suministro Montacargas</t>
  </si>
  <si>
    <t>22.12.2.2</t>
  </si>
  <si>
    <t>22.13</t>
  </si>
  <si>
    <t>PAISAJISMO</t>
  </si>
  <si>
    <t>22.13.1</t>
  </si>
  <si>
    <t>Preparación terreno</t>
  </si>
  <si>
    <t>22.13.1.1</t>
  </si>
  <si>
    <t>Excavaciones y Limpieza de Terreno</t>
  </si>
  <si>
    <t>22.13.1.2</t>
  </si>
  <si>
    <t>Tierra de relleno vegetal</t>
  </si>
  <si>
    <t>22.13.1.3</t>
  </si>
  <si>
    <t>Arena gruesa</t>
  </si>
  <si>
    <t>22.13.1.4</t>
  </si>
  <si>
    <t>Compost</t>
  </si>
  <si>
    <t>22.13.1.5</t>
  </si>
  <si>
    <t>Retiro escombro</t>
  </si>
  <si>
    <t>22.13.1.6</t>
  </si>
  <si>
    <t>Fertilizante</t>
  </si>
  <si>
    <t>kilos</t>
  </si>
  <si>
    <t>22.13.2</t>
  </si>
  <si>
    <t>Plantación de Especies Vejetales</t>
  </si>
  <si>
    <t>22.13.2.1</t>
  </si>
  <si>
    <t>ÁRBOLES</t>
  </si>
  <si>
    <t>22.13.2.1.1</t>
  </si>
  <si>
    <t>Notro</t>
  </si>
  <si>
    <t>Unid.</t>
  </si>
  <si>
    <t>22.13.2.1.2</t>
  </si>
  <si>
    <t>Patagua</t>
  </si>
  <si>
    <t>22.13.2.1.3</t>
  </si>
  <si>
    <t>Acer japónico</t>
  </si>
  <si>
    <t>22.13.2.1.4</t>
  </si>
  <si>
    <t>Crespón</t>
  </si>
  <si>
    <t>22.13.2.1.5</t>
  </si>
  <si>
    <t>Belloto del sur</t>
  </si>
  <si>
    <t>22.13.2.2</t>
  </si>
  <si>
    <t>ARBUSTOS</t>
  </si>
  <si>
    <t>22.13.2.2.1</t>
  </si>
  <si>
    <t>Verónica compacta</t>
  </si>
  <si>
    <t>22.13.2.2.2</t>
  </si>
  <si>
    <t>Rhus crenata</t>
  </si>
  <si>
    <t>22.13.2.2.3</t>
  </si>
  <si>
    <t>Spirea thumbergii</t>
  </si>
  <si>
    <t>22.13.2.2.4</t>
  </si>
  <si>
    <t>Nandina</t>
  </si>
  <si>
    <t>22.13.2.2.5</t>
  </si>
  <si>
    <t>Viburno</t>
  </si>
  <si>
    <t>22.13.2.2.6</t>
  </si>
  <si>
    <t>Pitosporo enano</t>
  </si>
  <si>
    <t>22.13.2.2.7</t>
  </si>
  <si>
    <t>Érica carnea</t>
  </si>
  <si>
    <t>22.13.2.2.8</t>
  </si>
  <si>
    <t>Calle calle</t>
  </si>
  <si>
    <t>22.13.2.2.9</t>
  </si>
  <si>
    <t>Allium</t>
  </si>
  <si>
    <t>22.13.2.2.10</t>
  </si>
  <si>
    <t>Alstroemeria roja</t>
  </si>
  <si>
    <t>22.13.2.2.11</t>
  </si>
  <si>
    <t>Lirios amarillos</t>
  </si>
  <si>
    <t>22.13.2.2.12</t>
  </si>
  <si>
    <t>Dietes</t>
  </si>
  <si>
    <t>22.13.2.2.13</t>
  </si>
  <si>
    <t>Chilco</t>
  </si>
  <si>
    <t>22.13.2.3</t>
  </si>
  <si>
    <t>TREPADORAS</t>
  </si>
  <si>
    <t>22.13.2.3.1</t>
  </si>
  <si>
    <t>Ampelopsis</t>
  </si>
  <si>
    <t>22.13.2.3.2</t>
  </si>
  <si>
    <t>Jazmín hélice</t>
  </si>
  <si>
    <t>22.13.2.3.3</t>
  </si>
  <si>
    <t>Cissus</t>
  </si>
  <si>
    <t>22.13.2.4</t>
  </si>
  <si>
    <t>CUBRESUELOS</t>
  </si>
  <si>
    <t>22.13.2.4.1</t>
  </si>
  <si>
    <t>Hypericum</t>
  </si>
  <si>
    <t>22.13.2.4.2</t>
  </si>
  <si>
    <t>Cotula</t>
  </si>
  <si>
    <t>22.13.2.4.3</t>
  </si>
  <si>
    <t>Ajuga</t>
  </si>
  <si>
    <t>22.13.3</t>
  </si>
  <si>
    <t>Áridos</t>
  </si>
  <si>
    <t>22.13.3.1</t>
  </si>
  <si>
    <t>Piedra picada</t>
  </si>
  <si>
    <t>22.13.3.2</t>
  </si>
  <si>
    <t>Solerilla piedra</t>
  </si>
  <si>
    <t>22.14</t>
  </si>
  <si>
    <t>PROYECTO DE REAS</t>
  </si>
  <si>
    <t>22.14.1</t>
  </si>
  <si>
    <t>Equipamiento</t>
  </si>
  <si>
    <t>22.14.1.1</t>
  </si>
  <si>
    <t>Repisa contenedores limpios</t>
  </si>
  <si>
    <t>22.14.1.2</t>
  </si>
  <si>
    <t>Receptaculos de residuos</t>
  </si>
  <si>
    <t>22.14.1.2.1</t>
  </si>
  <si>
    <t xml:space="preserve">Contenedores P.A.D. gris de 20 litros </t>
  </si>
  <si>
    <t>22.14.1.2.2</t>
  </si>
  <si>
    <t xml:space="preserve">Contenedores P.A.D. amarillo de 20 litros </t>
  </si>
  <si>
    <t>22.14.1.2.3</t>
  </si>
  <si>
    <t>Contenedores P.A.D. rojo de 20 litros</t>
  </si>
  <si>
    <t>22.14.1.2.4</t>
  </si>
  <si>
    <t>Papelero 90 litros</t>
  </si>
  <si>
    <t>22.14.1.3</t>
  </si>
  <si>
    <t>Carros</t>
  </si>
  <si>
    <t>22.14.1.3.1</t>
  </si>
  <si>
    <t xml:space="preserve">Carro P.A.D. gris de 240litros </t>
  </si>
  <si>
    <t>22.14.1.3.2</t>
  </si>
  <si>
    <t xml:space="preserve">Carro P.A.D. amarillo de 240litros </t>
  </si>
  <si>
    <t>22.14.1.3.3</t>
  </si>
  <si>
    <t xml:space="preserve">Carro P.A.D. rojo de 240litros </t>
  </si>
  <si>
    <t>22.14.1.4</t>
  </si>
  <si>
    <t>Frezeer</t>
  </si>
  <si>
    <t>22.14.1.5</t>
  </si>
  <si>
    <t xml:space="preserve">Manguera Control Presión 15 metros con pitón regulador de presión. </t>
  </si>
  <si>
    <t>22.15</t>
  </si>
  <si>
    <t>PROYECTO ACÚSTICO</t>
  </si>
  <si>
    <t>22.15.1</t>
  </si>
  <si>
    <t>Equipamiento Acústico</t>
  </si>
  <si>
    <t>22.15.1.1</t>
  </si>
  <si>
    <t>Puerta acústica Doble Hoja</t>
  </si>
  <si>
    <t>22.15.1.2</t>
  </si>
  <si>
    <t>Paneles Absorbentes PAB-A50</t>
  </si>
  <si>
    <t>22.15.1.3</t>
  </si>
  <si>
    <t>22.15.1.4</t>
  </si>
  <si>
    <t xml:space="preserve">Atenuador Splitter admisión aire </t>
  </si>
  <si>
    <t>22.15.1.5</t>
  </si>
  <si>
    <t xml:space="preserve">Atenuador Splitter descarga aire </t>
  </si>
  <si>
    <t>22.15.1.6</t>
  </si>
  <si>
    <t>Aisladores de Resorte</t>
  </si>
  <si>
    <t>22.15.1.6.1</t>
  </si>
  <si>
    <t>Aisladores resorte sísmico 1"</t>
  </si>
  <si>
    <t>22.15.1.6.2</t>
  </si>
  <si>
    <t>Aisladores resorte sísmico 2"</t>
  </si>
  <si>
    <t>22.15.1.7</t>
  </si>
  <si>
    <t>22.15.1.8</t>
  </si>
  <si>
    <t>Mangas y deflectores</t>
  </si>
  <si>
    <t>22.15.1.9</t>
  </si>
  <si>
    <t>22.15.1.10</t>
  </si>
  <si>
    <t>22.15.1.11</t>
  </si>
  <si>
    <t>Barrera acústicas panel PAC-SG50</t>
  </si>
  <si>
    <t>22.15.1.12</t>
  </si>
  <si>
    <t>Junta dilatación de acero, con certificacion gases medicinales, 2" de conexión</t>
  </si>
  <si>
    <t>22.15.1.13</t>
  </si>
  <si>
    <t>Aisladores de vibración cañerías</t>
  </si>
  <si>
    <t>22.15.1.14</t>
  </si>
  <si>
    <t>Aisladores de vibración ductos</t>
  </si>
  <si>
    <t>SECCIÓN Nº 23</t>
  </si>
  <si>
    <t>OTROS EQUIPOS Y MATERIALES</t>
  </si>
  <si>
    <t>23.1</t>
  </si>
  <si>
    <t>Control Biométrico</t>
  </si>
  <si>
    <t>23.2</t>
  </si>
  <si>
    <t>Casilleros Elementos personales</t>
  </si>
  <si>
    <t>SECCIÓN Nº 24</t>
  </si>
  <si>
    <t>ASEO Y ENTREGA</t>
  </si>
  <si>
    <t>24.1</t>
  </si>
  <si>
    <t>Obra Incluida</t>
  </si>
  <si>
    <t>24.2</t>
  </si>
  <si>
    <t>Carpeta de Planos y Especificaciones, Otros Documentos</t>
  </si>
  <si>
    <t>24.3</t>
  </si>
  <si>
    <t>Recepción Tecnica</t>
  </si>
  <si>
    <t>24.4</t>
  </si>
  <si>
    <t>Manual de Uso y Mantención de los Edificios</t>
  </si>
  <si>
    <t>24.5</t>
  </si>
  <si>
    <t>Capacitación en Mantención de Equipos</t>
  </si>
  <si>
    <t>24.6</t>
  </si>
  <si>
    <t>Recepción Municipal</t>
  </si>
  <si>
    <t>24.7</t>
  </si>
  <si>
    <t>Aseo Final</t>
  </si>
  <si>
    <t>COSTO DIRECTO</t>
  </si>
  <si>
    <t xml:space="preserve"> SUB-TOTAL </t>
  </si>
  <si>
    <t>GASTOS GENERALES  (sobre 1)</t>
  </si>
  <si>
    <t>UTILIDADES  (sobre 1+2)</t>
  </si>
  <si>
    <t>TOTAL NETO (1+2+3)</t>
  </si>
  <si>
    <t>IVA  (sobre 4)</t>
  </si>
  <si>
    <t>TOTAL PRESUPUESTO  (4+5)</t>
  </si>
  <si>
    <t>Superficie</t>
  </si>
  <si>
    <t>Costo UF/m2</t>
  </si>
  <si>
    <t>Alejandro González Carrasco</t>
  </si>
  <si>
    <t>Ingeniero Civil</t>
  </si>
  <si>
    <t>PRESUPUESTO DE OBRAS</t>
  </si>
  <si>
    <t>PROYECTO CESFAM VILLA ALEGRE,</t>
  </si>
  <si>
    <t xml:space="preserve"> PEDRO PASTOR ARAYA DE TEMUCO</t>
  </si>
  <si>
    <r>
      <t xml:space="preserve">09-09-2022 </t>
    </r>
    <r>
      <rPr>
        <sz val="9"/>
        <rFont val="Arial"/>
        <family val="2"/>
      </rPr>
      <t>- R</t>
    </r>
    <r>
      <rPr>
        <sz val="8"/>
        <rFont val="Arial"/>
        <family val="2"/>
      </rPr>
      <t>EVISIÓN  28/12/2023</t>
    </r>
  </si>
  <si>
    <t>PRESUPUESTO A</t>
  </si>
  <si>
    <t>Tipo Vialidad Urbana</t>
  </si>
  <si>
    <t>inc. en 22.8.16.2</t>
  </si>
  <si>
    <t>Materiales</t>
  </si>
  <si>
    <t>Fiting y accesorios</t>
  </si>
  <si>
    <t>22.6.3.4.6</t>
  </si>
  <si>
    <t xml:space="preserve">Protección de muros perimetrales </t>
  </si>
  <si>
    <t>inc. en 6.3</t>
  </si>
  <si>
    <t>Sistema de Escape de Gases G.E.</t>
  </si>
  <si>
    <t>Juntas flexibles de doble esfera para Bombas</t>
  </si>
  <si>
    <t>Aisladores neopreno sísmico</t>
  </si>
  <si>
    <t>Junta dilatación de acero</t>
  </si>
  <si>
    <t xml:space="preserve">SUB- TOTAL A </t>
  </si>
  <si>
    <t>PRESUPUESTO B</t>
  </si>
  <si>
    <t xml:space="preserve"> </t>
  </si>
  <si>
    <t xml:space="preserve">Excavaciones </t>
  </si>
  <si>
    <t>Fundaciones de hormigón</t>
  </si>
  <si>
    <t>Hormigón sobrecimiento</t>
  </si>
  <si>
    <t>3.4</t>
  </si>
  <si>
    <t>Hormigón gradas  peatonales</t>
  </si>
  <si>
    <t>3.5</t>
  </si>
  <si>
    <t>OBRAS METÁLICAS</t>
  </si>
  <si>
    <t>4.2</t>
  </si>
  <si>
    <t>4.3</t>
  </si>
  <si>
    <t xml:space="preserve">Esmalte Sintetico </t>
  </si>
  <si>
    <t>Mano de Obra general</t>
  </si>
  <si>
    <t>5.1.5</t>
  </si>
  <si>
    <t>5.1.6</t>
  </si>
  <si>
    <t>5.2</t>
  </si>
  <si>
    <t>ESPECIES VEGETALES</t>
  </si>
  <si>
    <t>5.2.1</t>
  </si>
  <si>
    <t>5.2.1.1</t>
  </si>
  <si>
    <t>5.2.1.2</t>
  </si>
  <si>
    <t>5.2.1.3</t>
  </si>
  <si>
    <t>Arrayan</t>
  </si>
  <si>
    <t>5.2.2</t>
  </si>
  <si>
    <t>5.2.2.1</t>
  </si>
  <si>
    <t>5.2.2.2</t>
  </si>
  <si>
    <t>5.2.2.3</t>
  </si>
  <si>
    <t>5.2.2.4</t>
  </si>
  <si>
    <t>5.2.2.5</t>
  </si>
  <si>
    <t>Mychay</t>
  </si>
  <si>
    <t>5.2.2.6</t>
  </si>
  <si>
    <t>Corcolen</t>
  </si>
  <si>
    <t>5.2.3</t>
  </si>
  <si>
    <t>5.2.3.1</t>
  </si>
  <si>
    <t>5.3</t>
  </si>
  <si>
    <t>PROYECTO DE PAVIMENTACIÓN, VIALIDAD INTERIOR  Y  AGUAS LLUVIAS DEL TERRENO</t>
  </si>
  <si>
    <t>PAVIMENTACIÓN</t>
  </si>
  <si>
    <t>Base Granular para pavimentos H.C.V.</t>
  </si>
  <si>
    <t>6.1.1.1</t>
  </si>
  <si>
    <t>Bases para pavimento hormigón CBR≥60%  e = 20 cm.</t>
  </si>
  <si>
    <t>6.1.1.2</t>
  </si>
  <si>
    <t>Mejoramiento granular CBR≥20%  e = 20 cm.</t>
  </si>
  <si>
    <t>Pavimentos de Hormigón de Cemento vibrado para calzada</t>
  </si>
  <si>
    <t>6.1.2.1</t>
  </si>
  <si>
    <t>Calzada de pavimento hormigón e = 15 cm.</t>
  </si>
  <si>
    <t>6.1.3</t>
  </si>
  <si>
    <t>Solera de Hormigón de cemento vibrado</t>
  </si>
  <si>
    <t>6.1.3.1</t>
  </si>
  <si>
    <t>Solera tipo A</t>
  </si>
  <si>
    <t>6.1.3.2</t>
  </si>
  <si>
    <t>Vereda H.C. e = 0,07 m</t>
  </si>
  <si>
    <t>6.1.3.3</t>
  </si>
  <si>
    <t>Base Vereda r e = 0,07 m</t>
  </si>
  <si>
    <t>6.1.3.4</t>
  </si>
  <si>
    <t>6.1.3.5</t>
  </si>
  <si>
    <t>6.1.4</t>
  </si>
  <si>
    <t>Geotextil separacion de materiales</t>
  </si>
  <si>
    <t>OBRAS DE AGUAS LLUVIA</t>
  </si>
  <si>
    <t>6.2.1</t>
  </si>
  <si>
    <t>Cámara de Inspeción Tipo SERVIU</t>
  </si>
  <si>
    <t>6.2.2</t>
  </si>
  <si>
    <t>Cámar de Inspección con Sumidero</t>
  </si>
  <si>
    <t>6.2.3</t>
  </si>
  <si>
    <t>Colector HDPE N-12 D=250</t>
  </si>
  <si>
    <t>6.2.4</t>
  </si>
  <si>
    <t>Colector PVC D=200</t>
  </si>
  <si>
    <t>6.2.5</t>
  </si>
  <si>
    <t>Tapas circulares tipo calzada</t>
  </si>
  <si>
    <t>6.2.6</t>
  </si>
  <si>
    <t>Zanja Infiltracion Modular</t>
  </si>
  <si>
    <t>6.2.7</t>
  </si>
  <si>
    <t>Canaleta aguas lluvia Tipo Ulma UK-150K</t>
  </si>
  <si>
    <t>Pavimentos de Baldosas</t>
  </si>
  <si>
    <t>De baldosas</t>
  </si>
  <si>
    <t>UTILIDADES  (sobre 1+2))</t>
  </si>
  <si>
    <t xml:space="preserve">SUB- TOTAL B </t>
  </si>
  <si>
    <t xml:space="preserve">TOTAL A+ B </t>
  </si>
  <si>
    <t>SHARON MORA SEPÚLVEDA</t>
  </si>
  <si>
    <t>ARQUITECTA ITC</t>
  </si>
  <si>
    <t>DPTO. DE PROYECTOS/ SECPLA</t>
  </si>
  <si>
    <t xml:space="preserve">De emplantillado </t>
  </si>
  <si>
    <t>Hormigón Radieres</t>
  </si>
  <si>
    <t>Hormigón estanques, jardineras y otros (impermeables)</t>
  </si>
  <si>
    <t>Hormigón Gradas y Rampas Peatonales</t>
  </si>
  <si>
    <t>Estructuras metálicas s/cálculo</t>
  </si>
  <si>
    <t>De perfiles metálicos</t>
  </si>
  <si>
    <t>Hormigón de losas, pisos y muros bajo tierra</t>
  </si>
  <si>
    <t>Muros y tabiques de todos los paramentos de servicios higiénicos, vestidores y recintos húmedos</t>
  </si>
  <si>
    <t>Sobrelosas y radieres de todos los servicios higiénicos, vestidores y recintos húmedos</t>
  </si>
  <si>
    <t>Impermeabilización de losa Área Servicios</t>
  </si>
  <si>
    <t>De Cristal simple</t>
  </si>
  <si>
    <t>De Cristal de Seguridad Laminado</t>
  </si>
  <si>
    <t>De Cristal Laminado Cortafuego</t>
  </si>
  <si>
    <t>De Cristal templado 12mm</t>
  </si>
  <si>
    <t xml:space="preserve">Tapas de Cámaras </t>
  </si>
  <si>
    <t>22.1.11</t>
  </si>
  <si>
    <t>Instalación de artefactos</t>
  </si>
  <si>
    <t>22.1.11.1</t>
  </si>
  <si>
    <t>Instalación de artefactos Sanitarios</t>
  </si>
  <si>
    <t>inc. En ítem 17</t>
  </si>
  <si>
    <t>inc. en ítem 17</t>
  </si>
  <si>
    <t>Aislación Térmica.</t>
  </si>
  <si>
    <t>Conexiones Electricas y De Control General</t>
  </si>
  <si>
    <t>Válvulas de Bola tipo 3 cuerpos 3/8</t>
  </si>
  <si>
    <t>Válvulas de Bola tipo 3 cuerpos 1/2"</t>
  </si>
  <si>
    <t>Válvulas de Bola tipo 3 cuerpos 3/4"</t>
  </si>
  <si>
    <t>Soportación y Fijación de redes de tuberías</t>
  </si>
  <si>
    <t>22.7.3.5</t>
  </si>
  <si>
    <t>Pruebas de presión Cruzada y Oxímetría</t>
  </si>
  <si>
    <t>Cabecera Porta Instalaciones (CPI)</t>
  </si>
  <si>
    <t xml:space="preserve">Sistema de aire duplex </t>
  </si>
  <si>
    <t>Flujómetro oxígeno 0 a 15 lpm con humidificador</t>
  </si>
  <si>
    <t>TABLERO GENERAL AUXILIAR ALUMBRADO, FUERZA SALA ELECTRICA</t>
  </si>
  <si>
    <t>FOCO EMBUTIDO LED 24W</t>
  </si>
  <si>
    <t>FOCO SOBREPUESTO LED 24W</t>
  </si>
  <si>
    <t xml:space="preserve"> CANALIZACIONES PARA SISTEMAS DE VOZ Y DATOS
</t>
  </si>
  <si>
    <t>SISTEMA DE ALARMAS DE INSTRUSION</t>
  </si>
  <si>
    <t>SUMINISTRO Y MONTAJE CENTRAL DE ALARMAS</t>
  </si>
  <si>
    <t>PC Monitoreo 1</t>
  </si>
  <si>
    <t>PC Monitoreo 2</t>
  </si>
  <si>
    <t>Cámaras IP Exteriores</t>
  </si>
  <si>
    <t>Sistemas Voceo</t>
  </si>
  <si>
    <t>Arranques para parlantes sistema Voceo</t>
  </si>
  <si>
    <t>Arranques para micrófonos sistema Voceo</t>
  </si>
  <si>
    <t>Cableado Sistema Voceo</t>
  </si>
  <si>
    <t>22.9.3.10</t>
  </si>
  <si>
    <t>Puertas Plomadas</t>
  </si>
  <si>
    <t>Ventanas Plomadas 0,4mm Pb EQUIV 70kV</t>
  </si>
  <si>
    <t>Excavaciones, Limpieza de Terreno y Mano de Obra general</t>
  </si>
  <si>
    <t>Aisladores de Resorte Sísmico</t>
  </si>
  <si>
    <t>Sistema de Escape de Gases (tubos, codos y revestimiento termico)</t>
  </si>
  <si>
    <t xml:space="preserve">Aisladores neopreno sísmico 0.15" deflexión para equipamiento </t>
  </si>
  <si>
    <t>Día</t>
  </si>
  <si>
    <t>Excavaciones</t>
  </si>
  <si>
    <t>22.3.4.3</t>
  </si>
  <si>
    <t>Plantación de Especies Vegetales</t>
  </si>
  <si>
    <t>25.1</t>
  </si>
  <si>
    <t>25.2</t>
  </si>
  <si>
    <t>25.3</t>
  </si>
  <si>
    <t>25.4</t>
  </si>
  <si>
    <t>25.5</t>
  </si>
  <si>
    <t>SECCIÓN Nº 25</t>
  </si>
  <si>
    <t>25.6</t>
  </si>
  <si>
    <t>25.7</t>
  </si>
  <si>
    <t>PROYECTO AREAS VERDES</t>
  </si>
  <si>
    <t>SECCIÓN N°24</t>
  </si>
  <si>
    <t>24.1.1</t>
  </si>
  <si>
    <t>24.1.2</t>
  </si>
  <si>
    <t>24.1.3</t>
  </si>
  <si>
    <t>24.1.4</t>
  </si>
  <si>
    <t>24.1.5</t>
  </si>
  <si>
    <t>24.2.1</t>
  </si>
  <si>
    <t>24.2.2</t>
  </si>
  <si>
    <t>24.2.3</t>
  </si>
  <si>
    <t>24.2.4</t>
  </si>
  <si>
    <t>24.2.5</t>
  </si>
  <si>
    <t>24.3.1</t>
  </si>
  <si>
    <t>24.3.2</t>
  </si>
  <si>
    <t>24.3.3</t>
  </si>
  <si>
    <t>24.4.1</t>
  </si>
  <si>
    <t>24.4.1.1</t>
  </si>
  <si>
    <t>24.4.1.2</t>
  </si>
  <si>
    <t>24.4.1.3</t>
  </si>
  <si>
    <t>24.5.1</t>
  </si>
  <si>
    <t>24.6.1</t>
  </si>
  <si>
    <t>TOTAL</t>
  </si>
  <si>
    <t xml:space="preserve">Carro P.A.D. gris de 240 litros </t>
  </si>
  <si>
    <t xml:space="preserve">Carro P.A.D. amarillo de 240 litros </t>
  </si>
  <si>
    <t xml:space="preserve">Carro P.A.D. rojo de 240 litros </t>
  </si>
  <si>
    <t>Excavaciones y entibaciones</t>
  </si>
  <si>
    <t>CUBIERTAS HOJALATERÍA Y AISLACIÓN TÉRMICA</t>
  </si>
  <si>
    <r>
      <rPr>
        <sz val="7"/>
        <rFont val="Times New Roman"/>
        <family val="1"/>
      </rPr>
      <t xml:space="preserve"> </t>
    </r>
    <r>
      <rPr>
        <sz val="10"/>
        <rFont val="Arial"/>
        <family val="2"/>
      </rPr>
      <t>Impermeabilización</t>
    </r>
  </si>
  <si>
    <t xml:space="preserve">Muro Cortina </t>
  </si>
  <si>
    <t>12.14</t>
  </si>
  <si>
    <t>12.15</t>
  </si>
  <si>
    <t>12.16</t>
  </si>
  <si>
    <t>12.17</t>
  </si>
  <si>
    <t>12.18</t>
  </si>
  <si>
    <t>12.19</t>
  </si>
  <si>
    <t>12.20</t>
  </si>
  <si>
    <t>12.21</t>
  </si>
  <si>
    <t>12.22</t>
  </si>
  <si>
    <t>12.23</t>
  </si>
  <si>
    <t>CARPINTERÍA FINA</t>
  </si>
  <si>
    <t>Puertas de Madera</t>
  </si>
  <si>
    <t>Cerraduras</t>
  </si>
  <si>
    <t>Quicios</t>
  </si>
  <si>
    <t>Topes de goma</t>
  </si>
  <si>
    <t>Cierra puertas.(C.P.H)</t>
  </si>
  <si>
    <t>Picaportes</t>
  </si>
  <si>
    <t>Celosías de puertas</t>
  </si>
  <si>
    <t>Pavimentos Interiores</t>
  </si>
  <si>
    <t>Guardapolvos</t>
  </si>
  <si>
    <t>Gradas</t>
  </si>
  <si>
    <t>Cerámica Rectificada</t>
  </si>
  <si>
    <t>15.3.1</t>
  </si>
  <si>
    <t>Espejos</t>
  </si>
  <si>
    <t>17.1</t>
  </si>
  <si>
    <t>19.1.5</t>
  </si>
  <si>
    <t>24.3.1.1</t>
  </si>
  <si>
    <t>24.3.1.2</t>
  </si>
  <si>
    <t>24.3.1.3</t>
  </si>
  <si>
    <t>24.3.1.4</t>
  </si>
  <si>
    <t>24.3.1.5</t>
  </si>
  <si>
    <t>24.3.1.6</t>
  </si>
  <si>
    <t>24.3.2.1</t>
  </si>
  <si>
    <t>24.3.2.1.1</t>
  </si>
  <si>
    <t>24.3.2.1.2</t>
  </si>
  <si>
    <t>24.3.2.1.3</t>
  </si>
  <si>
    <t>24.3.2.2</t>
  </si>
  <si>
    <t>24.3.2.2.1</t>
  </si>
  <si>
    <t>24.3.2.2.2</t>
  </si>
  <si>
    <t>24.3.2.2.3</t>
  </si>
  <si>
    <t>24.3.2.2.4</t>
  </si>
  <si>
    <t>24.3.2.2.5</t>
  </si>
  <si>
    <t>24.3.2.2.6</t>
  </si>
  <si>
    <t>24.3.3.1</t>
  </si>
  <si>
    <t>24.3.3.2</t>
  </si>
  <si>
    <t>24.4.1.1.1</t>
  </si>
  <si>
    <t>24.4.1.1.2</t>
  </si>
  <si>
    <t>24.4.1.2.1</t>
  </si>
  <si>
    <t>24.4.1.3.1</t>
  </si>
  <si>
    <t>24.4.1.3.2</t>
  </si>
  <si>
    <t>24.4.1.3.3</t>
  </si>
  <si>
    <t>24.4.1.3.4</t>
  </si>
  <si>
    <t>24.4.1.3.5</t>
  </si>
  <si>
    <t>24.4.1.3.6</t>
  </si>
  <si>
    <t>24.5.2</t>
  </si>
  <si>
    <t>24.5.3</t>
  </si>
  <si>
    <t>24.5.4</t>
  </si>
  <si>
    <t>24.5.5</t>
  </si>
  <si>
    <t>24.5.6</t>
  </si>
  <si>
    <t>24.5.7</t>
  </si>
  <si>
    <t>Material de relleno</t>
  </si>
  <si>
    <t>22.3.6.1</t>
  </si>
  <si>
    <t>DEMARCACIONES</t>
  </si>
  <si>
    <t>REVISIÓN. REV.14</t>
  </si>
  <si>
    <t>%</t>
  </si>
  <si>
    <t xml:space="preserve">PRESUPUESTO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</si>
</sst>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(* #,##0.00_);_(* \(#,##0.00\);_(* &quot;-&quot;??_);_(@_)"/>
    <numFmt numFmtId="166" formatCode="#,##0.000"/>
    <numFmt numFmtId="167" formatCode="#,##0.00000"/>
  </numFmts>
  <fonts count="3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b/>
      <sz val="26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2"/>
      <name val="Times New Roman"/>
      <family val="1"/>
    </font>
    <font>
      <u/>
      <sz val="10"/>
      <name val="Arial"/>
      <family val="2"/>
    </font>
    <font>
      <sz val="7"/>
      <name val="Times New Roman"/>
      <family val="1"/>
    </font>
    <font>
      <u/>
      <sz val="8"/>
      <name val="Arial"/>
      <family val="2"/>
    </font>
    <font>
      <sz val="8"/>
      <color rgb="FF0070C0"/>
      <name val="Arial"/>
      <family val="2"/>
    </font>
    <font>
      <sz val="10"/>
      <color rgb="FF0070C0"/>
      <name val="Arial"/>
      <family val="2"/>
    </font>
    <font>
      <sz val="12"/>
      <color rgb="FF0070C0"/>
      <name val="Times New Roman"/>
      <family val="1"/>
    </font>
    <font>
      <b/>
      <sz val="22"/>
      <name val="Arial"/>
      <family val="2"/>
    </font>
    <font>
      <sz val="22"/>
      <name val="Arial"/>
      <family val="2"/>
    </font>
    <font>
      <b/>
      <sz val="8"/>
      <color theme="1" tint="0.14999847407452621"/>
      <name val="Arial"/>
      <family val="2"/>
    </font>
    <font>
      <sz val="10"/>
      <color theme="1" tint="0.14999847407452621"/>
      <name val="Arial"/>
      <family val="2"/>
    </font>
    <font>
      <b/>
      <sz val="9"/>
      <color theme="1" tint="0.14999847407452621"/>
      <name val="Arial"/>
      <family val="2"/>
    </font>
    <font>
      <sz val="9"/>
      <color theme="1" tint="0.14999847407452621"/>
      <name val="Arial"/>
      <family val="2"/>
    </font>
    <font>
      <sz val="8"/>
      <color theme="1" tint="0.14999847407452621"/>
      <name val="Arial"/>
      <family val="2"/>
    </font>
    <font>
      <b/>
      <sz val="10"/>
      <color theme="1" tint="0.14999847407452621"/>
      <name val="Arial"/>
      <family val="2"/>
    </font>
    <font>
      <b/>
      <sz val="12"/>
      <color theme="1" tint="0.14999847407452621"/>
      <name val="Arial"/>
      <family val="2"/>
    </font>
    <font>
      <b/>
      <sz val="14"/>
      <name val="Arial"/>
      <family val="2"/>
    </font>
    <font>
      <sz val="6"/>
      <color rgb="FF00B050"/>
      <name val="Arial"/>
      <family val="2"/>
    </font>
    <font>
      <b/>
      <sz val="8"/>
      <color rgb="FF00B05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165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7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</cellStyleXfs>
  <cellXfs count="251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3" fontId="3" fillId="0" borderId="0" xfId="0" applyNumberFormat="1" applyFont="1"/>
    <xf numFmtId="166" fontId="3" fillId="0" borderId="0" xfId="0" applyNumberFormat="1" applyFont="1"/>
    <xf numFmtId="3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3" fontId="3" fillId="0" borderId="1" xfId="0" applyNumberFormat="1" applyFont="1" applyBorder="1" applyAlignment="1">
      <alignment horizontal="right" vertical="center" indent="1"/>
    </xf>
    <xf numFmtId="3" fontId="5" fillId="0" borderId="1" xfId="0" applyNumberFormat="1" applyFont="1" applyBorder="1" applyAlignment="1">
      <alignment horizontal="right" vertical="center" indent="1"/>
    </xf>
    <xf numFmtId="14" fontId="5" fillId="0" borderId="18" xfId="0" applyNumberFormat="1" applyFont="1" applyBorder="1" applyAlignment="1">
      <alignment horizontal="left" vertical="center"/>
    </xf>
    <xf numFmtId="20" fontId="3" fillId="0" borderId="19" xfId="0" applyNumberFormat="1" applyFont="1" applyBorder="1"/>
    <xf numFmtId="0" fontId="5" fillId="0" borderId="1" xfId="0" applyFont="1" applyBorder="1" applyAlignment="1">
      <alignment horizontal="center" vertical="center"/>
    </xf>
    <xf numFmtId="4" fontId="5" fillId="0" borderId="1" xfId="1" applyNumberFormat="1" applyFont="1" applyFill="1" applyBorder="1" applyAlignment="1">
      <alignment vertical="center"/>
    </xf>
    <xf numFmtId="0" fontId="3" fillId="0" borderId="1" xfId="2" applyFont="1" applyFill="1" applyBorder="1" applyAlignment="1" applyProtection="1">
      <alignment horizontal="center" vertical="center"/>
    </xf>
    <xf numFmtId="0" fontId="10" fillId="0" borderId="1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2" fillId="0" borderId="0" xfId="0" applyFont="1" applyAlignment="1">
      <alignment vertical="center"/>
    </xf>
    <xf numFmtId="14" fontId="12" fillId="0" borderId="0" xfId="0" applyNumberFormat="1" applyFont="1" applyAlignment="1">
      <alignment horizontal="left"/>
    </xf>
    <xf numFmtId="0" fontId="10" fillId="0" borderId="0" xfId="0" applyFont="1"/>
    <xf numFmtId="14" fontId="3" fillId="0" borderId="0" xfId="0" applyNumberFormat="1" applyFont="1"/>
    <xf numFmtId="3" fontId="13" fillId="0" borderId="0" xfId="0" applyNumberFormat="1" applyFont="1"/>
    <xf numFmtId="0" fontId="14" fillId="0" borderId="0" xfId="0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3" fillId="0" borderId="1" xfId="0" applyFont="1" applyBorder="1"/>
    <xf numFmtId="3" fontId="3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2" fillId="0" borderId="1" xfId="0" applyFont="1" applyBorder="1"/>
    <xf numFmtId="0" fontId="5" fillId="0" borderId="1" xfId="0" applyFont="1" applyBorder="1" applyAlignment="1">
      <alignment horizontal="center"/>
    </xf>
    <xf numFmtId="4" fontId="5" fillId="0" borderId="1" xfId="1" applyNumberFormat="1" applyFont="1" applyFill="1" applyBorder="1"/>
    <xf numFmtId="3" fontId="5" fillId="0" borderId="1" xfId="0" applyNumberFormat="1" applyFont="1" applyBorder="1"/>
    <xf numFmtId="166" fontId="5" fillId="0" borderId="1" xfId="0" applyNumberFormat="1" applyFont="1" applyBorder="1"/>
    <xf numFmtId="0" fontId="16" fillId="0" borderId="0" xfId="0" applyFont="1"/>
    <xf numFmtId="0" fontId="12" fillId="0" borderId="1" xfId="0" applyFont="1" applyBorder="1" applyAlignment="1">
      <alignment horizontal="left" vertical="center"/>
    </xf>
    <xf numFmtId="0" fontId="5" fillId="0" borderId="4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166" fontId="5" fillId="0" borderId="1" xfId="0" applyNumberFormat="1" applyFont="1" applyBorder="1" applyAlignment="1">
      <alignment vertical="center"/>
    </xf>
    <xf numFmtId="0" fontId="17" fillId="0" borderId="1" xfId="2" applyFont="1" applyFill="1" applyBorder="1" applyAlignment="1" applyProtection="1">
      <alignment horizont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/>
    </xf>
    <xf numFmtId="0" fontId="12" fillId="0" borderId="3" xfId="0" applyFont="1" applyBorder="1" applyAlignment="1">
      <alignment vertical="center"/>
    </xf>
    <xf numFmtId="0" fontId="17" fillId="0" borderId="4" xfId="2" applyFont="1" applyFill="1" applyBorder="1" applyAlignment="1" applyProtection="1">
      <alignment horizontal="center"/>
    </xf>
    <xf numFmtId="0" fontId="3" fillId="0" borderId="1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/>
    </xf>
    <xf numFmtId="0" fontId="12" fillId="0" borderId="2" xfId="0" applyFont="1" applyBorder="1" applyAlignment="1">
      <alignment horizontal="left" vertical="center"/>
    </xf>
    <xf numFmtId="0" fontId="10" fillId="0" borderId="1" xfId="0" applyFont="1" applyBorder="1" applyAlignment="1">
      <alignment horizontal="justify" vertical="center"/>
    </xf>
    <xf numFmtId="9" fontId="3" fillId="0" borderId="1" xfId="0" applyNumberFormat="1" applyFont="1" applyBorder="1" applyAlignment="1">
      <alignment horizontal="center" vertical="center"/>
    </xf>
    <xf numFmtId="9" fontId="17" fillId="0" borderId="1" xfId="2" applyNumberFormat="1" applyFont="1" applyFill="1" applyBorder="1" applyAlignment="1" applyProtection="1">
      <alignment horizontal="center" vertical="center"/>
    </xf>
    <xf numFmtId="0" fontId="17" fillId="0" borderId="1" xfId="2" applyFont="1" applyFill="1" applyBorder="1" applyAlignment="1" applyProtection="1">
      <alignment horizontal="center" vertical="center"/>
    </xf>
    <xf numFmtId="0" fontId="3" fillId="0" borderId="0" xfId="0" applyFont="1" applyAlignment="1">
      <alignment horizontal="center"/>
    </xf>
    <xf numFmtId="0" fontId="10" fillId="0" borderId="1" xfId="0" applyFont="1" applyBorder="1" applyAlignment="1">
      <alignment horizontal="left" vertical="center"/>
    </xf>
    <xf numFmtId="2" fontId="17" fillId="0" borderId="1" xfId="2" applyNumberFormat="1" applyFont="1" applyFill="1" applyBorder="1" applyAlignment="1" applyProtection="1">
      <alignment horizontal="center" vertical="center"/>
    </xf>
    <xf numFmtId="3" fontId="5" fillId="0" borderId="1" xfId="1" applyNumberFormat="1" applyFont="1" applyFill="1" applyBorder="1" applyAlignment="1">
      <alignment vertical="center"/>
    </xf>
    <xf numFmtId="3" fontId="16" fillId="0" borderId="0" xfId="0" applyNumberFormat="1" applyFont="1"/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11" fillId="0" borderId="4" xfId="0" applyFont="1" applyBorder="1" applyAlignment="1">
      <alignment horizontal="left" indent="1"/>
    </xf>
    <xf numFmtId="0" fontId="11" fillId="0" borderId="9" xfId="0" applyFont="1" applyBorder="1" applyAlignment="1">
      <alignment horizontal="center"/>
    </xf>
    <xf numFmtId="0" fontId="5" fillId="0" borderId="1" xfId="0" applyFont="1" applyBorder="1" applyAlignment="1">
      <alignment horizontal="left" indent="1"/>
    </xf>
    <xf numFmtId="0" fontId="5" fillId="0" borderId="1" xfId="0" applyFont="1" applyBorder="1"/>
    <xf numFmtId="0" fontId="11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11" fillId="0" borderId="4" xfId="0" applyFont="1" applyBorder="1"/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vertical="center"/>
    </xf>
    <xf numFmtId="3" fontId="11" fillId="0" borderId="1" xfId="0" applyNumberFormat="1" applyFont="1" applyBorder="1"/>
    <xf numFmtId="3" fontId="5" fillId="0" borderId="2" xfId="0" applyNumberFormat="1" applyFont="1" applyBorder="1"/>
    <xf numFmtId="0" fontId="15" fillId="0" borderId="1" xfId="0" applyFont="1" applyBorder="1" applyAlignment="1">
      <alignment horizontal="center"/>
    </xf>
    <xf numFmtId="0" fontId="19" fillId="0" borderId="1" xfId="0" applyFont="1" applyBorder="1" applyAlignment="1">
      <alignment vertical="center"/>
    </xf>
    <xf numFmtId="3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right" vertical="center" indent="1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top" wrapText="1"/>
    </xf>
    <xf numFmtId="0" fontId="11" fillId="0" borderId="4" xfId="0" applyFont="1" applyBorder="1" applyAlignment="1">
      <alignment horizontal="center" vertical="center"/>
    </xf>
    <xf numFmtId="4" fontId="3" fillId="0" borderId="1" xfId="1" applyNumberFormat="1" applyFont="1" applyFill="1" applyBorder="1" applyAlignment="1">
      <alignment vertic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5" fillId="0" borderId="1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10" xfId="0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10" fillId="0" borderId="3" xfId="0" applyFont="1" applyBorder="1"/>
    <xf numFmtId="0" fontId="5" fillId="0" borderId="3" xfId="0" applyFont="1" applyBorder="1" applyAlignment="1">
      <alignment horizontal="center" vertical="center"/>
    </xf>
    <xf numFmtId="4" fontId="5" fillId="0" borderId="3" xfId="1" applyNumberFormat="1" applyFont="1" applyFill="1" applyBorder="1" applyAlignment="1">
      <alignment vertical="center"/>
    </xf>
    <xf numFmtId="3" fontId="5" fillId="0" borderId="3" xfId="0" applyNumberFormat="1" applyFont="1" applyBorder="1" applyAlignment="1">
      <alignment vertical="center"/>
    </xf>
    <xf numFmtId="0" fontId="5" fillId="0" borderId="11" xfId="0" applyFont="1" applyBorder="1" applyAlignment="1">
      <alignment horizontal="right" vertical="center"/>
    </xf>
    <xf numFmtId="166" fontId="5" fillId="0" borderId="3" xfId="0" applyNumberFormat="1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3" fontId="3" fillId="0" borderId="13" xfId="0" applyNumberFormat="1" applyFont="1" applyBorder="1" applyAlignment="1">
      <alignment vertical="center"/>
    </xf>
    <xf numFmtId="166" fontId="3" fillId="0" borderId="13" xfId="0" applyNumberFormat="1" applyFont="1" applyBorder="1" applyAlignment="1">
      <alignment vertical="center"/>
    </xf>
    <xf numFmtId="4" fontId="3" fillId="0" borderId="14" xfId="0" applyNumberFormat="1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10" fontId="3" fillId="0" borderId="6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3" fontId="3" fillId="0" borderId="1" xfId="0" applyNumberFormat="1" applyFont="1" applyBorder="1" applyAlignment="1">
      <alignment vertical="center"/>
    </xf>
    <xf numFmtId="166" fontId="3" fillId="0" borderId="5" xfId="0" applyNumberFormat="1" applyFont="1" applyBorder="1" applyAlignment="1">
      <alignment horizontal="right" vertical="center"/>
    </xf>
    <xf numFmtId="4" fontId="3" fillId="0" borderId="16" xfId="0" applyNumberFormat="1" applyFont="1" applyBorder="1" applyAlignment="1">
      <alignment vertical="center"/>
    </xf>
    <xf numFmtId="10" fontId="3" fillId="0" borderId="7" xfId="0" applyNumberFormat="1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166" fontId="3" fillId="0" borderId="1" xfId="0" applyNumberFormat="1" applyFont="1" applyBorder="1" applyAlignment="1">
      <alignment horizontal="right" vertical="center"/>
    </xf>
    <xf numFmtId="167" fontId="3" fillId="0" borderId="0" xfId="0" applyNumberFormat="1" applyFont="1"/>
    <xf numFmtId="166" fontId="3" fillId="0" borderId="1" xfId="0" applyNumberFormat="1" applyFont="1" applyBorder="1"/>
    <xf numFmtId="166" fontId="15" fillId="0" borderId="1" xfId="0" applyNumberFormat="1" applyFont="1" applyBorder="1"/>
    <xf numFmtId="0" fontId="10" fillId="0" borderId="17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/>
    </xf>
    <xf numFmtId="3" fontId="20" fillId="0" borderId="1" xfId="0" applyNumberFormat="1" applyFont="1" applyBorder="1" applyAlignment="1">
      <alignment vertical="center"/>
    </xf>
    <xf numFmtId="166" fontId="20" fillId="0" borderId="1" xfId="0" applyNumberFormat="1" applyFont="1" applyBorder="1" applyAlignment="1">
      <alignment vertical="center"/>
    </xf>
    <xf numFmtId="4" fontId="20" fillId="0" borderId="1" xfId="1" applyNumberFormat="1" applyFont="1" applyFill="1" applyBorder="1" applyAlignment="1">
      <alignment vertical="center"/>
    </xf>
    <xf numFmtId="3" fontId="21" fillId="0" borderId="0" xfId="0" applyNumberFormat="1" applyFont="1"/>
    <xf numFmtId="0" fontId="22" fillId="0" borderId="0" xfId="0" applyFont="1"/>
    <xf numFmtId="3" fontId="5" fillId="0" borderId="4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3" fontId="11" fillId="0" borderId="2" xfId="0" applyNumberFormat="1" applyFont="1" applyBorder="1"/>
    <xf numFmtId="4" fontId="5" fillId="0" borderId="1" xfId="1" applyNumberFormat="1" applyFont="1" applyFill="1" applyBorder="1" applyAlignment="1">
      <alignment horizontal="right" vertical="center"/>
    </xf>
    <xf numFmtId="166" fontId="5" fillId="0" borderId="1" xfId="1" applyNumberFormat="1" applyFont="1" applyFill="1" applyBorder="1" applyAlignment="1">
      <alignment horizontal="right" vertical="center"/>
    </xf>
    <xf numFmtId="2" fontId="5" fillId="0" borderId="1" xfId="0" applyNumberFormat="1" applyFont="1" applyBorder="1" applyAlignment="1">
      <alignment horizontal="right"/>
    </xf>
    <xf numFmtId="2" fontId="11" fillId="0" borderId="1" xfId="0" applyNumberFormat="1" applyFont="1" applyBorder="1" applyAlignment="1">
      <alignment horizontal="right"/>
    </xf>
    <xf numFmtId="0" fontId="3" fillId="0" borderId="22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10" fontId="3" fillId="0" borderId="24" xfId="0" applyNumberFormat="1" applyFont="1" applyBorder="1" applyAlignment="1">
      <alignment horizontal="right" vertical="center"/>
    </xf>
    <xf numFmtId="9" fontId="3" fillId="0" borderId="11" xfId="0" applyNumberFormat="1" applyFont="1" applyBorder="1" applyAlignment="1">
      <alignment horizontal="right" vertical="center"/>
    </xf>
    <xf numFmtId="3" fontId="3" fillId="0" borderId="3" xfId="0" applyNumberFormat="1" applyFont="1" applyBorder="1" applyAlignment="1">
      <alignment vertical="center"/>
    </xf>
    <xf numFmtId="166" fontId="3" fillId="0" borderId="11" xfId="0" applyNumberFormat="1" applyFont="1" applyBorder="1" applyAlignment="1">
      <alignment horizontal="right" vertical="center"/>
    </xf>
    <xf numFmtId="4" fontId="3" fillId="0" borderId="25" xfId="0" applyNumberFormat="1" applyFont="1" applyBorder="1" applyAlignment="1">
      <alignment vertical="center"/>
    </xf>
    <xf numFmtId="0" fontId="3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3" fontId="24" fillId="0" borderId="27" xfId="0" applyNumberFormat="1" applyFont="1" applyBorder="1" applyAlignment="1">
      <alignment vertical="center"/>
    </xf>
    <xf numFmtId="0" fontId="3" fillId="0" borderId="27" xfId="0" applyFont="1" applyBorder="1" applyAlignment="1">
      <alignment horizontal="right" vertical="center"/>
    </xf>
    <xf numFmtId="3" fontId="15" fillId="0" borderId="27" xfId="0" applyNumberFormat="1" applyFont="1" applyBorder="1" applyAlignment="1">
      <alignment vertical="center"/>
    </xf>
    <xf numFmtId="166" fontId="3" fillId="0" borderId="27" xfId="0" applyNumberFormat="1" applyFont="1" applyBorder="1" applyAlignment="1">
      <alignment horizontal="right" vertical="center"/>
    </xf>
    <xf numFmtId="4" fontId="3" fillId="0" borderId="28" xfId="0" applyNumberFormat="1" applyFont="1" applyBorder="1" applyAlignment="1">
      <alignment vertical="center"/>
    </xf>
    <xf numFmtId="0" fontId="25" fillId="0" borderId="1" xfId="0" applyFont="1" applyBorder="1" applyAlignment="1">
      <alignment horizontal="center"/>
    </xf>
    <xf numFmtId="0" fontId="26" fillId="0" borderId="1" xfId="0" applyFont="1" applyBorder="1" applyAlignment="1">
      <alignment horizontal="right"/>
    </xf>
    <xf numFmtId="0" fontId="26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left" vertical="center"/>
    </xf>
    <xf numFmtId="0" fontId="28" fillId="0" borderId="1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28" fillId="0" borderId="1" xfId="0" applyFont="1" applyBorder="1" applyAlignment="1">
      <alignment vertical="center" wrapText="1"/>
    </xf>
    <xf numFmtId="0" fontId="28" fillId="0" borderId="1" xfId="0" applyFont="1" applyBorder="1" applyAlignment="1">
      <alignment horizontal="left" vertical="center"/>
    </xf>
    <xf numFmtId="0" fontId="28" fillId="0" borderId="1" xfId="0" applyFont="1" applyBorder="1"/>
    <xf numFmtId="0" fontId="29" fillId="0" borderId="1" xfId="0" applyFont="1" applyBorder="1" applyAlignment="1">
      <alignment horizontal="center"/>
    </xf>
    <xf numFmtId="0" fontId="29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26" fillId="0" borderId="1" xfId="0" applyFont="1" applyBorder="1" applyAlignment="1">
      <alignment vertical="center"/>
    </xf>
    <xf numFmtId="0" fontId="26" fillId="0" borderId="4" xfId="0" applyFont="1" applyBorder="1" applyAlignment="1">
      <alignment vertical="center"/>
    </xf>
    <xf numFmtId="4" fontId="29" fillId="0" borderId="1" xfId="1" applyNumberFormat="1" applyFont="1" applyFill="1" applyBorder="1"/>
    <xf numFmtId="4" fontId="29" fillId="0" borderId="1" xfId="1" applyNumberFormat="1" applyFont="1" applyFill="1" applyBorder="1" applyAlignment="1">
      <alignment vertical="center"/>
    </xf>
    <xf numFmtId="4" fontId="5" fillId="0" borderId="0" xfId="1" applyNumberFormat="1" applyFont="1" applyFill="1" applyBorder="1" applyAlignment="1">
      <alignment vertical="center"/>
    </xf>
    <xf numFmtId="3" fontId="26" fillId="0" borderId="1" xfId="0" applyNumberFormat="1" applyFont="1" applyBorder="1" applyAlignment="1">
      <alignment vertical="center"/>
    </xf>
    <xf numFmtId="3" fontId="26" fillId="0" borderId="3" xfId="0" applyNumberFormat="1" applyFont="1" applyBorder="1" applyAlignment="1">
      <alignment vertical="center"/>
    </xf>
    <xf numFmtId="10" fontId="28" fillId="0" borderId="6" xfId="0" applyNumberFormat="1" applyFont="1" applyBorder="1" applyAlignment="1">
      <alignment horizontal="right" vertical="center"/>
    </xf>
    <xf numFmtId="10" fontId="28" fillId="0" borderId="7" xfId="0" applyNumberFormat="1" applyFont="1" applyBorder="1" applyAlignment="1">
      <alignment vertical="center"/>
    </xf>
    <xf numFmtId="0" fontId="29" fillId="0" borderId="1" xfId="0" applyFont="1" applyBorder="1" applyAlignment="1">
      <alignment horizontal="right" vertical="center"/>
    </xf>
    <xf numFmtId="3" fontId="29" fillId="0" borderId="1" xfId="0" applyNumberFormat="1" applyFont="1" applyBorder="1" applyAlignment="1">
      <alignment vertical="center"/>
    </xf>
    <xf numFmtId="0" fontId="0" fillId="0" borderId="1" xfId="0" applyBorder="1"/>
    <xf numFmtId="3" fontId="5" fillId="0" borderId="0" xfId="0" applyNumberFormat="1" applyFont="1" applyAlignment="1">
      <alignment vertical="center"/>
    </xf>
    <xf numFmtId="0" fontId="29" fillId="0" borderId="1" xfId="0" applyFont="1" applyBorder="1" applyAlignment="1">
      <alignment vertical="center"/>
    </xf>
    <xf numFmtId="0" fontId="26" fillId="0" borderId="5" xfId="0" applyFont="1" applyBorder="1" applyAlignment="1">
      <alignment horizontal="right" vertical="center"/>
    </xf>
    <xf numFmtId="0" fontId="26" fillId="0" borderId="1" xfId="0" applyFont="1" applyBorder="1" applyAlignment="1">
      <alignment horizontal="right" vertical="center"/>
    </xf>
    <xf numFmtId="3" fontId="29" fillId="0" borderId="0" xfId="0" applyNumberFormat="1" applyFont="1" applyAlignment="1">
      <alignment vertical="center"/>
    </xf>
    <xf numFmtId="3" fontId="24" fillId="0" borderId="26" xfId="0" applyNumberFormat="1" applyFont="1" applyBorder="1" applyAlignment="1">
      <alignment vertical="center"/>
    </xf>
    <xf numFmtId="0" fontId="26" fillId="0" borderId="27" xfId="0" applyFont="1" applyBorder="1" applyAlignment="1">
      <alignment horizontal="right" vertical="center"/>
    </xf>
    <xf numFmtId="3" fontId="30" fillId="0" borderId="28" xfId="0" applyNumberFormat="1" applyFont="1" applyBorder="1" applyAlignment="1">
      <alignment vertical="center"/>
    </xf>
    <xf numFmtId="0" fontId="26" fillId="0" borderId="3" xfId="0" applyFont="1" applyBorder="1" applyAlignment="1">
      <alignment horizontal="center" vertical="center"/>
    </xf>
    <xf numFmtId="0" fontId="28" fillId="0" borderId="3" xfId="0" applyFont="1" applyBorder="1" applyAlignment="1">
      <alignment vertical="center"/>
    </xf>
    <xf numFmtId="0" fontId="26" fillId="0" borderId="23" xfId="0" applyFont="1" applyBorder="1" applyAlignment="1">
      <alignment vertical="center"/>
    </xf>
    <xf numFmtId="10" fontId="28" fillId="0" borderId="24" xfId="0" applyNumberFormat="1" applyFont="1" applyBorder="1" applyAlignment="1">
      <alignment horizontal="right" vertical="center"/>
    </xf>
    <xf numFmtId="9" fontId="26" fillId="0" borderId="11" xfId="0" applyNumberFormat="1" applyFont="1" applyBorder="1" applyAlignment="1">
      <alignment horizontal="right" vertical="center"/>
    </xf>
    <xf numFmtId="0" fontId="26" fillId="0" borderId="26" xfId="0" applyFont="1" applyBorder="1" applyAlignment="1">
      <alignment horizontal="center" vertical="center"/>
    </xf>
    <xf numFmtId="0" fontId="28" fillId="0" borderId="27" xfId="0" applyFont="1" applyBorder="1" applyAlignment="1">
      <alignment vertical="center"/>
    </xf>
    <xf numFmtId="0" fontId="26" fillId="0" borderId="27" xfId="0" applyFont="1" applyBorder="1" applyAlignment="1">
      <alignment vertical="center"/>
    </xf>
    <xf numFmtId="3" fontId="31" fillId="0" borderId="28" xfId="0" applyNumberFormat="1" applyFont="1" applyBorder="1" applyAlignment="1">
      <alignment vertical="center"/>
    </xf>
    <xf numFmtId="0" fontId="9" fillId="0" borderId="0" xfId="0" applyFont="1"/>
    <xf numFmtId="0" fontId="3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3" fontId="8" fillId="0" borderId="0" xfId="0" applyNumberFormat="1" applyFont="1" applyAlignment="1">
      <alignment vertical="center"/>
    </xf>
    <xf numFmtId="0" fontId="1" fillId="0" borderId="0" xfId="7"/>
    <xf numFmtId="0" fontId="1" fillId="2" borderId="0" xfId="7" applyFill="1"/>
    <xf numFmtId="4" fontId="1" fillId="0" borderId="0" xfId="7" applyNumberFormat="1"/>
    <xf numFmtId="14" fontId="1" fillId="0" borderId="0" xfId="7" applyNumberFormat="1"/>
    <xf numFmtId="0" fontId="1" fillId="4" borderId="0" xfId="7" applyFill="1"/>
    <xf numFmtId="3" fontId="8" fillId="0" borderId="0" xfId="0" applyNumberFormat="1" applyFont="1" applyAlignment="1">
      <alignment horizontal="center" vertical="center"/>
    </xf>
    <xf numFmtId="0" fontId="3" fillId="4" borderId="0" xfId="0" applyFont="1" applyFill="1"/>
    <xf numFmtId="20" fontId="3" fillId="0" borderId="0" xfId="0" applyNumberFormat="1" applyFont="1"/>
    <xf numFmtId="3" fontId="5" fillId="0" borderId="5" xfId="0" applyNumberFormat="1" applyFont="1" applyBorder="1" applyAlignment="1">
      <alignment vertical="center"/>
    </xf>
    <xf numFmtId="3" fontId="5" fillId="0" borderId="11" xfId="0" applyNumberFormat="1" applyFont="1" applyBorder="1" applyAlignment="1">
      <alignment vertical="center"/>
    </xf>
    <xf numFmtId="14" fontId="33" fillId="0" borderId="0" xfId="0" applyNumberFormat="1" applyFont="1" applyAlignment="1">
      <alignment vertical="center"/>
    </xf>
    <xf numFmtId="4" fontId="34" fillId="0" borderId="0" xfId="0" applyNumberFormat="1" applyFont="1" applyAlignment="1">
      <alignment horizontal="left" vertical="center"/>
    </xf>
    <xf numFmtId="3" fontId="4" fillId="0" borderId="27" xfId="0" applyNumberFormat="1" applyFont="1" applyBorder="1" applyAlignment="1">
      <alignment vertical="center"/>
    </xf>
    <xf numFmtId="0" fontId="10" fillId="0" borderId="0" xfId="0" applyFont="1" applyAlignment="1">
      <alignment horizontal="center"/>
    </xf>
    <xf numFmtId="0" fontId="12" fillId="0" borderId="17" xfId="0" applyFont="1" applyBorder="1" applyAlignment="1">
      <alignment horizontal="center"/>
    </xf>
    <xf numFmtId="0" fontId="32" fillId="0" borderId="17" xfId="0" applyFont="1" applyBorder="1" applyAlignment="1">
      <alignment horizontal="center"/>
    </xf>
    <xf numFmtId="0" fontId="5" fillId="0" borderId="23" xfId="0" applyFont="1" applyBorder="1" applyAlignment="1">
      <alignment horizontal="right" vertical="center"/>
    </xf>
    <xf numFmtId="3" fontId="15" fillId="0" borderId="8" xfId="0" applyNumberFormat="1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" xfId="2" applyFont="1" applyFill="1" applyBorder="1" applyAlignment="1" applyProtection="1">
      <alignment horizontal="center"/>
    </xf>
    <xf numFmtId="0" fontId="10" fillId="0" borderId="4" xfId="2" applyFont="1" applyFill="1" applyBorder="1" applyAlignment="1" applyProtection="1">
      <alignment horizontal="center"/>
    </xf>
    <xf numFmtId="0" fontId="12" fillId="0" borderId="4" xfId="0" applyFont="1" applyBorder="1" applyAlignment="1">
      <alignment horizontal="center"/>
    </xf>
    <xf numFmtId="9" fontId="10" fillId="0" borderId="1" xfId="0" applyNumberFormat="1" applyFont="1" applyBorder="1" applyAlignment="1">
      <alignment horizontal="center" vertical="center"/>
    </xf>
    <xf numFmtId="9" fontId="10" fillId="0" borderId="1" xfId="2" applyNumberFormat="1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0" fontId="10" fillId="0" borderId="0" xfId="0" applyFont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3" fontId="8" fillId="0" borderId="0" xfId="0" applyNumberFormat="1" applyFont="1" applyAlignment="1">
      <alignment horizontal="center" vertical="center"/>
    </xf>
    <xf numFmtId="0" fontId="27" fillId="0" borderId="4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3" fontId="9" fillId="0" borderId="0" xfId="0" applyNumberFormat="1" applyFont="1" applyAlignment="1">
      <alignment horizontal="left" vertical="center"/>
    </xf>
    <xf numFmtId="3" fontId="23" fillId="0" borderId="0" xfId="0" applyNumberFormat="1" applyFont="1" applyAlignment="1">
      <alignment horizontal="center" vertical="center"/>
    </xf>
  </cellXfs>
  <cellStyles count="8">
    <cellStyle name="Hipervínculo" xfId="2" builtinId="8"/>
    <cellStyle name="Millares" xfId="1" builtinId="3"/>
    <cellStyle name="Millares 3" xfId="5" xr:uid="{00000000-0005-0000-0000-000002000000}"/>
    <cellStyle name="Normal" xfId="0" builtinId="0"/>
    <cellStyle name="Normal 2" xfId="3" xr:uid="{00000000-0005-0000-0000-000004000000}"/>
    <cellStyle name="Normal 3" xfId="4" xr:uid="{00000000-0005-0000-0000-000005000000}"/>
    <cellStyle name="Normal 4" xfId="6" xr:uid="{00000000-0005-0000-0000-000006000000}"/>
    <cellStyle name="Normal 5" xfId="7" xr:uid="{00000000-0005-0000-0000-000007000000}"/>
  </cellStyles>
  <dxfs count="0"/>
  <tableStyles count="0" defaultTableStyle="TableStyleMedium9" defaultPivotStyle="PivotStyleLight16"/>
  <colors>
    <mruColors>
      <color rgb="FFF7FD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1492250</xdr:colOff>
      <xdr:row>993</xdr:row>
      <xdr:rowOff>44450</xdr:rowOff>
    </xdr:from>
    <xdr:to>
      <xdr:col>2</xdr:col>
      <xdr:colOff>2971800</xdr:colOff>
      <xdr:row>999</xdr:row>
      <xdr:rowOff>28626</xdr:rowOff>
    </xdr:to>
    <xdr:pic>
      <xdr:nvPicPr>
        <xdr:cNvPr id="5" name="Imagen 4" descr="D:\Usuario\Desktop\VARIOS\firma sharon (1).jp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7750" y="167868600"/>
          <a:ext cx="1479550" cy="11271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796636</xdr:colOff>
      <xdr:row>1089</xdr:row>
      <xdr:rowOff>90054</xdr:rowOff>
    </xdr:from>
    <xdr:to>
      <xdr:col>3</xdr:col>
      <xdr:colOff>256309</xdr:colOff>
      <xdr:row>1094</xdr:row>
      <xdr:rowOff>80528</xdr:rowOff>
    </xdr:to>
    <xdr:pic>
      <xdr:nvPicPr>
        <xdr:cNvPr id="3" name="1 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995" r="3398" b="10331"/>
        <a:stretch/>
      </xdr:blipFill>
      <xdr:spPr>
        <a:xfrm>
          <a:off x="796636" y="184507909"/>
          <a:ext cx="4828309" cy="7871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1097"/>
  <sheetViews>
    <sheetView showZeros="0" view="pageBreakPreview" topLeftCell="B796" zoomScaleNormal="55" zoomScaleSheetLayoutView="100" zoomScalePageLayoutView="60" workbookViewId="0">
      <selection activeCell="E989" sqref="E989"/>
    </sheetView>
  </sheetViews>
  <sheetFormatPr baseColWidth="10" defaultColWidth="11.453125" defaultRowHeight="12.5" x14ac:dyDescent="0.25"/>
  <cols>
    <col min="1" max="1" width="4.08984375" style="1" hidden="1" customWidth="1"/>
    <col min="2" max="2" width="12" style="1" customWidth="1"/>
    <col min="3" max="3" width="66.26953125" style="20" customWidth="1"/>
    <col min="4" max="4" width="8.54296875" style="1" customWidth="1"/>
    <col min="5" max="5" width="29.26953125" style="3" customWidth="1"/>
    <col min="6" max="6" width="14.54296875" style="1" customWidth="1"/>
    <col min="7" max="7" width="17.54296875" style="1" customWidth="1"/>
    <col min="8" max="8" width="17.26953125" style="4" customWidth="1"/>
    <col min="9" max="9" width="17.453125" style="4" customWidth="1"/>
    <col min="10" max="10" width="3.26953125" style="1" customWidth="1"/>
    <col min="11" max="11" width="21.81640625" style="1" customWidth="1"/>
    <col min="12" max="12" width="19.54296875" style="1" customWidth="1"/>
    <col min="13" max="13" width="7.81640625" style="1" customWidth="1"/>
    <col min="14" max="16384" width="11.453125" style="1"/>
  </cols>
  <sheetData>
    <row r="2" spans="1:9" x14ac:dyDescent="0.25">
      <c r="I2" s="21"/>
    </row>
    <row r="3" spans="1:9" ht="33.75" customHeight="1" x14ac:dyDescent="0.25">
      <c r="B3" s="244" t="s">
        <v>1718</v>
      </c>
      <c r="C3" s="244"/>
      <c r="D3" s="244"/>
      <c r="E3" s="244"/>
      <c r="F3" s="244"/>
      <c r="G3" s="244"/>
      <c r="H3" s="208"/>
      <c r="I3" s="208"/>
    </row>
    <row r="4" spans="1:9" ht="15.5" x14ac:dyDescent="0.35">
      <c r="B4" s="2"/>
      <c r="C4" s="1"/>
      <c r="D4" s="205" t="s">
        <v>1719</v>
      </c>
      <c r="E4" s="22"/>
      <c r="F4" s="3"/>
    </row>
    <row r="5" spans="1:9" ht="16" thickBot="1" x14ac:dyDescent="0.3">
      <c r="B5" s="248" t="s">
        <v>0</v>
      </c>
      <c r="C5" s="248"/>
      <c r="D5" s="249" t="s">
        <v>1720</v>
      </c>
      <c r="E5" s="249"/>
      <c r="F5" s="249"/>
      <c r="G5" s="249"/>
      <c r="H5" s="249"/>
      <c r="I5" s="249"/>
    </row>
    <row r="6" spans="1:9" ht="13" thickBot="1" x14ac:dyDescent="0.3">
      <c r="B6" s="18" t="s">
        <v>1</v>
      </c>
      <c r="C6" s="19" t="s">
        <v>1721</v>
      </c>
      <c r="F6" s="9" t="str">
        <f>C6</f>
        <v>09-09-2022 - REVISIÓN  28/12/2023</v>
      </c>
      <c r="G6" s="10"/>
    </row>
    <row r="7" spans="1:9" x14ac:dyDescent="0.25">
      <c r="B7" s="23" t="s">
        <v>2</v>
      </c>
      <c r="C7" s="24">
        <v>33912.47</v>
      </c>
    </row>
    <row r="8" spans="1:9" ht="28" x14ac:dyDescent="0.25">
      <c r="B8" s="250" t="s">
        <v>1722</v>
      </c>
      <c r="C8" s="250"/>
      <c r="D8" s="250"/>
      <c r="E8" s="250"/>
      <c r="F8" s="250"/>
      <c r="G8" s="250"/>
      <c r="H8" s="250"/>
      <c r="I8" s="250"/>
    </row>
    <row r="9" spans="1:9" x14ac:dyDescent="0.25">
      <c r="B9" s="25" t="s">
        <v>3</v>
      </c>
      <c r="C9" s="26" t="s">
        <v>4</v>
      </c>
      <c r="D9" s="11" t="s">
        <v>5</v>
      </c>
      <c r="E9" s="27" t="s">
        <v>6</v>
      </c>
      <c r="F9" s="25" t="s">
        <v>7</v>
      </c>
      <c r="G9" s="25" t="s">
        <v>8</v>
      </c>
      <c r="H9" s="28" t="s">
        <v>7</v>
      </c>
      <c r="I9" s="28" t="s">
        <v>8</v>
      </c>
    </row>
    <row r="10" spans="1:9" ht="15.65" customHeight="1" x14ac:dyDescent="0.25">
      <c r="B10" s="29"/>
      <c r="C10" s="30"/>
      <c r="D10" s="31"/>
      <c r="E10" s="32"/>
      <c r="F10" s="33" t="s">
        <v>9</v>
      </c>
      <c r="G10" s="33" t="s">
        <v>9</v>
      </c>
      <c r="H10" s="34" t="s">
        <v>10</v>
      </c>
      <c r="I10" s="34" t="s">
        <v>10</v>
      </c>
    </row>
    <row r="11" spans="1:9" x14ac:dyDescent="0.25">
      <c r="B11" s="35"/>
      <c r="C11" s="36"/>
      <c r="D11" s="37"/>
      <c r="E11" s="38"/>
      <c r="F11" s="39"/>
      <c r="G11" s="39"/>
      <c r="H11" s="40"/>
      <c r="I11" s="40"/>
    </row>
    <row r="12" spans="1:9" ht="15.4" customHeight="1" x14ac:dyDescent="0.35">
      <c r="A12" s="41">
        <v>13</v>
      </c>
      <c r="B12" s="35"/>
      <c r="C12" s="42" t="s">
        <v>11</v>
      </c>
      <c r="D12" s="11"/>
      <c r="E12" s="12"/>
      <c r="F12" s="12"/>
      <c r="G12" s="12"/>
      <c r="H12" s="12"/>
      <c r="I12" s="12"/>
    </row>
    <row r="13" spans="1:9" ht="15.4" customHeight="1" x14ac:dyDescent="0.35">
      <c r="A13" s="41">
        <v>14</v>
      </c>
      <c r="B13" s="35">
        <v>1</v>
      </c>
      <c r="C13" s="42" t="s">
        <v>12</v>
      </c>
      <c r="D13" s="37"/>
      <c r="E13" s="38"/>
      <c r="F13" s="38"/>
      <c r="G13" s="38"/>
      <c r="H13" s="38"/>
      <c r="I13" s="38"/>
    </row>
    <row r="14" spans="1:9" ht="15.4" customHeight="1" x14ac:dyDescent="0.35">
      <c r="A14" s="41">
        <v>15</v>
      </c>
      <c r="B14" s="37" t="s">
        <v>13</v>
      </c>
      <c r="C14" s="14" t="s">
        <v>14</v>
      </c>
      <c r="D14" s="11" t="s">
        <v>15</v>
      </c>
      <c r="E14" s="12"/>
      <c r="F14" s="43" t="s">
        <v>16</v>
      </c>
      <c r="G14" s="5"/>
      <c r="H14" s="44" t="s">
        <v>16</v>
      </c>
      <c r="I14" s="45"/>
    </row>
    <row r="15" spans="1:9" ht="15.4" customHeight="1" x14ac:dyDescent="0.35">
      <c r="A15" s="41">
        <v>16</v>
      </c>
      <c r="B15" s="37" t="s">
        <v>17</v>
      </c>
      <c r="C15" s="14" t="s">
        <v>18</v>
      </c>
      <c r="D15" s="11" t="s">
        <v>1318</v>
      </c>
      <c r="E15" s="12"/>
      <c r="F15" s="43" t="s">
        <v>16</v>
      </c>
      <c r="G15" s="5"/>
      <c r="H15" s="44" t="s">
        <v>16</v>
      </c>
      <c r="I15" s="45"/>
    </row>
    <row r="16" spans="1:9" ht="15.4" customHeight="1" x14ac:dyDescent="0.35">
      <c r="A16" s="41">
        <v>17</v>
      </c>
      <c r="B16" s="37" t="s">
        <v>20</v>
      </c>
      <c r="C16" s="14" t="s">
        <v>21</v>
      </c>
      <c r="D16" s="11" t="s">
        <v>15</v>
      </c>
      <c r="E16" s="12"/>
      <c r="F16" s="43" t="s">
        <v>16</v>
      </c>
      <c r="G16" s="5"/>
      <c r="H16" s="44" t="s">
        <v>16</v>
      </c>
      <c r="I16" s="45"/>
    </row>
    <row r="17" spans="1:9" ht="15.4" customHeight="1" x14ac:dyDescent="0.35">
      <c r="A17" s="41">
        <v>18</v>
      </c>
      <c r="B17" s="37" t="s">
        <v>22</v>
      </c>
      <c r="C17" s="14" t="s">
        <v>23</v>
      </c>
      <c r="D17" s="11" t="s">
        <v>15</v>
      </c>
      <c r="E17" s="12"/>
      <c r="F17" s="43" t="s">
        <v>16</v>
      </c>
      <c r="G17" s="5"/>
      <c r="H17" s="44" t="s">
        <v>16</v>
      </c>
      <c r="I17" s="45"/>
    </row>
    <row r="18" spans="1:9" ht="15.4" customHeight="1" x14ac:dyDescent="0.35">
      <c r="A18" s="41">
        <v>19</v>
      </c>
      <c r="B18" s="37" t="s">
        <v>24</v>
      </c>
      <c r="C18" s="14" t="s">
        <v>25</v>
      </c>
      <c r="D18" s="11" t="s">
        <v>15</v>
      </c>
      <c r="E18" s="12"/>
      <c r="F18" s="43" t="s">
        <v>16</v>
      </c>
      <c r="G18" s="5"/>
      <c r="H18" s="44" t="s">
        <v>16</v>
      </c>
      <c r="I18" s="45"/>
    </row>
    <row r="19" spans="1:9" ht="15.4" customHeight="1" x14ac:dyDescent="0.35">
      <c r="A19" s="41">
        <v>20</v>
      </c>
      <c r="B19" s="35"/>
      <c r="C19" s="42" t="s">
        <v>26</v>
      </c>
      <c r="D19" s="11"/>
      <c r="E19" s="12"/>
      <c r="F19" s="12"/>
      <c r="G19" s="12"/>
      <c r="H19" s="12"/>
      <c r="I19" s="12"/>
    </row>
    <row r="20" spans="1:9" ht="15.4" customHeight="1" x14ac:dyDescent="0.35">
      <c r="A20" s="41">
        <v>21</v>
      </c>
      <c r="B20" s="35">
        <v>2</v>
      </c>
      <c r="C20" s="30" t="s">
        <v>27</v>
      </c>
      <c r="D20" s="11"/>
      <c r="E20" s="12"/>
      <c r="F20" s="5"/>
      <c r="G20" s="5"/>
      <c r="H20" s="45"/>
      <c r="I20" s="45"/>
    </row>
    <row r="21" spans="1:9" ht="15.4" customHeight="1" x14ac:dyDescent="0.35">
      <c r="A21" s="41">
        <v>22</v>
      </c>
      <c r="B21" s="46" t="s">
        <v>28</v>
      </c>
      <c r="C21" s="14" t="s">
        <v>29</v>
      </c>
      <c r="D21" s="11" t="s">
        <v>30</v>
      </c>
      <c r="E21" s="12">
        <v>4598.59</v>
      </c>
      <c r="F21" s="5">
        <v>5430</v>
      </c>
      <c r="G21" s="5">
        <f>+F21*E21</f>
        <v>24970343.699999999</v>
      </c>
      <c r="H21" s="45">
        <f>+F21/$C$7</f>
        <v>0.16011809225338053</v>
      </c>
      <c r="I21" s="45">
        <f>+H21*E21</f>
        <v>736.31745785547321</v>
      </c>
    </row>
    <row r="22" spans="1:9" ht="15.4" customHeight="1" x14ac:dyDescent="0.35">
      <c r="A22" s="41">
        <v>23</v>
      </c>
      <c r="B22" s="46" t="s">
        <v>31</v>
      </c>
      <c r="C22" s="14" t="s">
        <v>32</v>
      </c>
      <c r="D22" s="11" t="s">
        <v>33</v>
      </c>
      <c r="E22" s="12">
        <v>1656.76</v>
      </c>
      <c r="F22" s="5">
        <v>7249</v>
      </c>
      <c r="G22" s="5">
        <f>+F22*E22</f>
        <v>12009853.24</v>
      </c>
      <c r="H22" s="45">
        <f>+F22/$C$7</f>
        <v>0.21375617877435646</v>
      </c>
      <c r="I22" s="45">
        <f>+H22*E22</f>
        <v>354.1426867462028</v>
      </c>
    </row>
    <row r="23" spans="1:9" ht="15.4" customHeight="1" x14ac:dyDescent="0.35">
      <c r="A23" s="41">
        <v>24</v>
      </c>
      <c r="B23" s="46" t="s">
        <v>34</v>
      </c>
      <c r="C23" s="14" t="s">
        <v>35</v>
      </c>
      <c r="D23" s="11" t="s">
        <v>33</v>
      </c>
      <c r="E23" s="12">
        <v>705.75</v>
      </c>
      <c r="F23" s="5">
        <v>6384</v>
      </c>
      <c r="G23" s="5">
        <f>+F23*E23</f>
        <v>4505508</v>
      </c>
      <c r="H23" s="45">
        <f>+F23/$C$7</f>
        <v>0.18824933719071479</v>
      </c>
      <c r="I23" s="45">
        <f>+H23*E23</f>
        <v>132.85696972234697</v>
      </c>
    </row>
    <row r="24" spans="1:9" ht="15.4" customHeight="1" x14ac:dyDescent="0.35">
      <c r="A24" s="41">
        <v>25</v>
      </c>
      <c r="B24" s="46" t="s">
        <v>36</v>
      </c>
      <c r="C24" s="14" t="s">
        <v>37</v>
      </c>
      <c r="D24" s="11" t="s">
        <v>33</v>
      </c>
      <c r="E24" s="12">
        <v>584.39</v>
      </c>
      <c r="F24" s="5">
        <v>26940</v>
      </c>
      <c r="G24" s="5">
        <f>+F24*E24</f>
        <v>15743466.6</v>
      </c>
      <c r="H24" s="45">
        <f>+F24/$C$7</f>
        <v>0.79439804885931342</v>
      </c>
      <c r="I24" s="45">
        <f>+H24*E24</f>
        <v>464.23827577289416</v>
      </c>
    </row>
    <row r="25" spans="1:9" ht="15.4" customHeight="1" x14ac:dyDescent="0.35">
      <c r="A25" s="41">
        <v>26</v>
      </c>
      <c r="B25" s="46" t="s">
        <v>38</v>
      </c>
      <c r="C25" s="14" t="s">
        <v>39</v>
      </c>
      <c r="D25" s="11" t="s">
        <v>33</v>
      </c>
      <c r="E25" s="12">
        <v>387.39</v>
      </c>
      <c r="F25" s="5">
        <v>20680</v>
      </c>
      <c r="G25" s="5">
        <f>+F25*E25</f>
        <v>8011225.1999999993</v>
      </c>
      <c r="H25" s="45">
        <f>+F25/$C$7</f>
        <v>0.60980518375688941</v>
      </c>
      <c r="I25" s="45">
        <f>+H25*E25</f>
        <v>236.23243013558138</v>
      </c>
    </row>
    <row r="26" spans="1:9" ht="15.4" customHeight="1" x14ac:dyDescent="0.35">
      <c r="A26" s="41">
        <v>27</v>
      </c>
      <c r="B26" s="35"/>
      <c r="C26" s="42" t="s">
        <v>40</v>
      </c>
      <c r="D26" s="11"/>
      <c r="E26" s="12"/>
      <c r="F26" s="12"/>
      <c r="G26" s="12"/>
      <c r="H26" s="12"/>
      <c r="I26" s="45"/>
    </row>
    <row r="27" spans="1:9" ht="15.4" customHeight="1" x14ac:dyDescent="0.35">
      <c r="A27" s="41">
        <v>28</v>
      </c>
      <c r="B27" s="35">
        <v>3</v>
      </c>
      <c r="C27" s="42" t="s">
        <v>41</v>
      </c>
      <c r="D27" s="11"/>
      <c r="E27" s="12"/>
      <c r="F27" s="5"/>
      <c r="G27" s="5"/>
      <c r="H27" s="45"/>
      <c r="I27" s="45"/>
    </row>
    <row r="28" spans="1:9" ht="15.4" customHeight="1" x14ac:dyDescent="0.35">
      <c r="A28" s="41">
        <v>29</v>
      </c>
      <c r="B28" s="35" t="s">
        <v>42</v>
      </c>
      <c r="C28" s="42" t="s">
        <v>43</v>
      </c>
      <c r="D28" s="11"/>
      <c r="E28" s="12"/>
      <c r="F28" s="5"/>
      <c r="G28" s="5"/>
      <c r="H28" s="45"/>
      <c r="I28" s="45"/>
    </row>
    <row r="29" spans="1:9" ht="15.4" customHeight="1" x14ac:dyDescent="0.35">
      <c r="A29" s="41">
        <v>30</v>
      </c>
      <c r="B29" s="46" t="s">
        <v>44</v>
      </c>
      <c r="C29" s="14" t="s">
        <v>45</v>
      </c>
      <c r="D29" s="11" t="s">
        <v>33</v>
      </c>
      <c r="E29" s="12">
        <v>78.790000000000006</v>
      </c>
      <c r="F29" s="5">
        <v>152632</v>
      </c>
      <c r="G29" s="5">
        <f t="shared" ref="G29:G38" si="0">+F29*E29</f>
        <v>12025875.280000001</v>
      </c>
      <c r="H29" s="45">
        <f t="shared" ref="H29:H38" si="1">+F29/$C$7</f>
        <v>4.5007632885484306</v>
      </c>
      <c r="I29" s="45">
        <f t="shared" ref="I29:I38" si="2">+H29*E29</f>
        <v>354.61513950473085</v>
      </c>
    </row>
    <row r="30" spans="1:9" ht="15.4" customHeight="1" x14ac:dyDescent="0.35">
      <c r="A30" s="41">
        <v>31</v>
      </c>
      <c r="B30" s="46" t="s">
        <v>46</v>
      </c>
      <c r="C30" s="14" t="s">
        <v>47</v>
      </c>
      <c r="D30" s="11" t="s">
        <v>33</v>
      </c>
      <c r="E30" s="12">
        <v>660.46</v>
      </c>
      <c r="F30" s="5">
        <v>192917</v>
      </c>
      <c r="G30" s="5">
        <f t="shared" si="0"/>
        <v>127413961.82000001</v>
      </c>
      <c r="H30" s="45">
        <f t="shared" si="1"/>
        <v>5.6886744020709781</v>
      </c>
      <c r="I30" s="45">
        <f t="shared" si="2"/>
        <v>3757.1418955917984</v>
      </c>
    </row>
    <row r="31" spans="1:9" ht="15.4" customHeight="1" x14ac:dyDescent="0.35">
      <c r="A31" s="41">
        <v>32</v>
      </c>
      <c r="B31" s="46" t="s">
        <v>48</v>
      </c>
      <c r="C31" s="14" t="s">
        <v>49</v>
      </c>
      <c r="D31" s="11" t="s">
        <v>33</v>
      </c>
      <c r="E31" s="12">
        <v>34.36</v>
      </c>
      <c r="F31" s="5">
        <v>344989</v>
      </c>
      <c r="G31" s="5">
        <f t="shared" si="0"/>
        <v>11853822.039999999</v>
      </c>
      <c r="H31" s="45">
        <f t="shared" si="1"/>
        <v>10.172924590865838</v>
      </c>
      <c r="I31" s="45">
        <f t="shared" si="2"/>
        <v>349.54168894215019</v>
      </c>
    </row>
    <row r="32" spans="1:9" ht="15.4" customHeight="1" x14ac:dyDescent="0.35">
      <c r="A32" s="41">
        <v>33</v>
      </c>
      <c r="B32" s="46" t="s">
        <v>50</v>
      </c>
      <c r="C32" s="14" t="s">
        <v>51</v>
      </c>
      <c r="D32" s="11" t="s">
        <v>30</v>
      </c>
      <c r="E32" s="12">
        <v>1192.08</v>
      </c>
      <c r="F32" s="5">
        <v>36546</v>
      </c>
      <c r="G32" s="5">
        <f t="shared" si="0"/>
        <v>43565755.68</v>
      </c>
      <c r="H32" s="45">
        <f t="shared" si="1"/>
        <v>1.077656684989327</v>
      </c>
      <c r="I32" s="45">
        <f t="shared" si="2"/>
        <v>1284.6529810420768</v>
      </c>
    </row>
    <row r="33" spans="1:9" ht="15.4" customHeight="1" x14ac:dyDescent="0.35">
      <c r="A33" s="41">
        <v>34</v>
      </c>
      <c r="B33" s="46" t="s">
        <v>52</v>
      </c>
      <c r="C33" s="14" t="s">
        <v>53</v>
      </c>
      <c r="D33" s="11" t="s">
        <v>30</v>
      </c>
      <c r="E33" s="12">
        <v>160.72</v>
      </c>
      <c r="F33" s="5">
        <v>25448</v>
      </c>
      <c r="G33" s="5">
        <f t="shared" si="0"/>
        <v>4090002.56</v>
      </c>
      <c r="H33" s="45">
        <f t="shared" si="1"/>
        <v>0.75040243308729793</v>
      </c>
      <c r="I33" s="45">
        <f t="shared" si="2"/>
        <v>120.60467904579052</v>
      </c>
    </row>
    <row r="34" spans="1:9" ht="15.4" customHeight="1" x14ac:dyDescent="0.35">
      <c r="A34" s="41">
        <v>35</v>
      </c>
      <c r="B34" s="46" t="s">
        <v>54</v>
      </c>
      <c r="C34" s="14" t="s">
        <v>55</v>
      </c>
      <c r="D34" s="11" t="s">
        <v>33</v>
      </c>
      <c r="E34" s="12">
        <v>1263.6600000000001</v>
      </c>
      <c r="F34" s="5">
        <v>344989</v>
      </c>
      <c r="G34" s="5">
        <f t="shared" si="0"/>
        <v>435948799.74000001</v>
      </c>
      <c r="H34" s="45">
        <f t="shared" si="1"/>
        <v>10.172924590865838</v>
      </c>
      <c r="I34" s="45">
        <f t="shared" si="2"/>
        <v>12855.117888493525</v>
      </c>
    </row>
    <row r="35" spans="1:9" ht="15.4" customHeight="1" x14ac:dyDescent="0.35">
      <c r="A35" s="41">
        <v>36</v>
      </c>
      <c r="B35" s="46" t="s">
        <v>56</v>
      </c>
      <c r="C35" s="14" t="s">
        <v>57</v>
      </c>
      <c r="D35" s="11" t="s">
        <v>33</v>
      </c>
      <c r="E35" s="12">
        <v>70.06</v>
      </c>
      <c r="F35" s="5">
        <v>344989</v>
      </c>
      <c r="G35" s="5">
        <f t="shared" si="0"/>
        <v>24169929.34</v>
      </c>
      <c r="H35" s="45">
        <f t="shared" si="1"/>
        <v>10.172924590865838</v>
      </c>
      <c r="I35" s="45">
        <f t="shared" si="2"/>
        <v>712.71509683606064</v>
      </c>
    </row>
    <row r="36" spans="1:9" ht="15.5" x14ac:dyDescent="0.35">
      <c r="A36" s="41">
        <v>37</v>
      </c>
      <c r="B36" s="46" t="s">
        <v>58</v>
      </c>
      <c r="C36" s="14" t="s">
        <v>59</v>
      </c>
      <c r="D36" s="11" t="s">
        <v>33</v>
      </c>
      <c r="E36" s="12">
        <v>687.79849999999999</v>
      </c>
      <c r="F36" s="5">
        <v>344989</v>
      </c>
      <c r="G36" s="5">
        <f t="shared" si="0"/>
        <v>237282916.71649998</v>
      </c>
      <c r="H36" s="45">
        <f t="shared" si="1"/>
        <v>10.172924590865838</v>
      </c>
      <c r="I36" s="45">
        <f t="shared" si="2"/>
        <v>6996.9222742106367</v>
      </c>
    </row>
    <row r="37" spans="1:9" ht="15.5" x14ac:dyDescent="0.35">
      <c r="A37" s="41">
        <v>38</v>
      </c>
      <c r="B37" s="46" t="s">
        <v>60</v>
      </c>
      <c r="C37" s="14" t="s">
        <v>61</v>
      </c>
      <c r="D37" s="11" t="s">
        <v>33</v>
      </c>
      <c r="E37" s="12">
        <v>57.075000000000003</v>
      </c>
      <c r="F37" s="5">
        <v>232858</v>
      </c>
      <c r="G37" s="5">
        <f t="shared" si="0"/>
        <v>13290370.350000001</v>
      </c>
      <c r="H37" s="45">
        <f t="shared" si="1"/>
        <v>6.8664417543163321</v>
      </c>
      <c r="I37" s="45">
        <f t="shared" si="2"/>
        <v>391.90216312760469</v>
      </c>
    </row>
    <row r="38" spans="1:9" ht="15.5" x14ac:dyDescent="0.35">
      <c r="A38" s="41">
        <v>39</v>
      </c>
      <c r="B38" s="46" t="s">
        <v>62</v>
      </c>
      <c r="C38" s="14" t="s">
        <v>63</v>
      </c>
      <c r="D38" s="11" t="s">
        <v>33</v>
      </c>
      <c r="E38" s="12">
        <v>22.88</v>
      </c>
      <c r="F38" s="5">
        <v>232858</v>
      </c>
      <c r="G38" s="5">
        <f t="shared" si="0"/>
        <v>5327791.04</v>
      </c>
      <c r="H38" s="45">
        <f t="shared" si="1"/>
        <v>6.8664417543163321</v>
      </c>
      <c r="I38" s="45">
        <f t="shared" si="2"/>
        <v>157.10418733875767</v>
      </c>
    </row>
    <row r="39" spans="1:9" ht="15.5" x14ac:dyDescent="0.35">
      <c r="A39" s="41">
        <v>40</v>
      </c>
      <c r="B39" s="35" t="s">
        <v>64</v>
      </c>
      <c r="C39" s="30" t="s">
        <v>65</v>
      </c>
      <c r="D39" s="11"/>
      <c r="E39" s="12"/>
      <c r="F39" s="5"/>
      <c r="G39" s="5"/>
      <c r="H39" s="45"/>
      <c r="I39" s="45"/>
    </row>
    <row r="40" spans="1:9" s="41" customFormat="1" ht="12.75" customHeight="1" x14ac:dyDescent="0.35">
      <c r="A40" s="41">
        <v>41</v>
      </c>
      <c r="B40" s="37" t="s">
        <v>66</v>
      </c>
      <c r="C40" s="47" t="s">
        <v>67</v>
      </c>
      <c r="D40" s="11" t="s">
        <v>33</v>
      </c>
      <c r="E40" s="12">
        <v>111.44</v>
      </c>
      <c r="F40" s="5">
        <v>232858</v>
      </c>
      <c r="G40" s="5">
        <f>+F40*E40</f>
        <v>25949695.52</v>
      </c>
      <c r="H40" s="45">
        <f>+F40/$C$7</f>
        <v>6.8664417543163321</v>
      </c>
      <c r="I40" s="45">
        <f>+H40*E40</f>
        <v>765.19626910101204</v>
      </c>
    </row>
    <row r="41" spans="1:9" s="41" customFormat="1" ht="12.75" customHeight="1" x14ac:dyDescent="0.35">
      <c r="A41" s="41">
        <v>42</v>
      </c>
      <c r="B41" s="37" t="s">
        <v>68</v>
      </c>
      <c r="C41" s="14" t="s">
        <v>69</v>
      </c>
      <c r="D41" s="11" t="s">
        <v>33</v>
      </c>
      <c r="E41" s="12">
        <v>134.13999999999999</v>
      </c>
      <c r="F41" s="5">
        <v>287931</v>
      </c>
      <c r="G41" s="5">
        <f>+F41*E41</f>
        <v>38623064.339999996</v>
      </c>
      <c r="H41" s="45">
        <f>+F41/$C$7</f>
        <v>8.4904166520456918</v>
      </c>
      <c r="I41" s="45">
        <f>+H41*E41</f>
        <v>1138.9044897054089</v>
      </c>
    </row>
    <row r="42" spans="1:9" s="41" customFormat="1" ht="11.15" customHeight="1" x14ac:dyDescent="0.35">
      <c r="A42" s="41">
        <v>43</v>
      </c>
      <c r="B42" s="37" t="s">
        <v>70</v>
      </c>
      <c r="C42" s="47" t="s">
        <v>71</v>
      </c>
      <c r="D42" s="11" t="s">
        <v>33</v>
      </c>
      <c r="E42" s="12">
        <v>55.23</v>
      </c>
      <c r="F42" s="5">
        <v>193540</v>
      </c>
      <c r="G42" s="5">
        <f>+F42*E42</f>
        <v>10689214.199999999</v>
      </c>
      <c r="H42" s="45">
        <f>+F42/$C$7</f>
        <v>5.7070452255468265</v>
      </c>
      <c r="I42" s="45">
        <f>+H42*E42</f>
        <v>315.20010780695122</v>
      </c>
    </row>
    <row r="43" spans="1:9" s="41" customFormat="1" ht="23.5" customHeight="1" x14ac:dyDescent="0.35">
      <c r="A43" s="41">
        <v>44</v>
      </c>
      <c r="B43" s="37" t="s">
        <v>72</v>
      </c>
      <c r="C43" s="47" t="s">
        <v>73</v>
      </c>
      <c r="D43" s="11" t="s">
        <v>33</v>
      </c>
      <c r="E43" s="12">
        <v>38.979999999999997</v>
      </c>
      <c r="F43" s="5">
        <v>193540</v>
      </c>
      <c r="G43" s="5">
        <f>+F43*E43</f>
        <v>7544189.1999999993</v>
      </c>
      <c r="H43" s="45">
        <f>+F43/$C$7</f>
        <v>5.7070452255468265</v>
      </c>
      <c r="I43" s="45">
        <f>+H43*E43</f>
        <v>222.46062289181529</v>
      </c>
    </row>
    <row r="44" spans="1:9" s="41" customFormat="1" ht="15" customHeight="1" x14ac:dyDescent="0.35">
      <c r="A44" s="41">
        <v>45</v>
      </c>
      <c r="B44" s="35" t="s">
        <v>74</v>
      </c>
      <c r="C44" s="48" t="s">
        <v>75</v>
      </c>
      <c r="D44" s="11" t="s">
        <v>30</v>
      </c>
      <c r="E44" s="12">
        <v>144</v>
      </c>
      <c r="F44" s="5">
        <v>42460</v>
      </c>
      <c r="G44" s="5">
        <f>+F44*E44</f>
        <v>6114240</v>
      </c>
      <c r="H44" s="45">
        <f>+F44/$C$7</f>
        <v>1.2520468134582943</v>
      </c>
      <c r="I44" s="45">
        <f>+H44*E44</f>
        <v>180.29474113799438</v>
      </c>
    </row>
    <row r="45" spans="1:9" ht="15.4" customHeight="1" x14ac:dyDescent="0.35">
      <c r="A45" s="41">
        <v>46</v>
      </c>
      <c r="B45" s="35"/>
      <c r="C45" s="42" t="s">
        <v>76</v>
      </c>
      <c r="D45" s="11"/>
      <c r="E45" s="12"/>
      <c r="F45" s="5"/>
      <c r="G45" s="12"/>
      <c r="H45" s="12"/>
      <c r="I45" s="45"/>
    </row>
    <row r="46" spans="1:9" ht="15.4" customHeight="1" x14ac:dyDescent="0.35">
      <c r="A46" s="41">
        <v>47</v>
      </c>
      <c r="B46" s="35">
        <v>4</v>
      </c>
      <c r="C46" s="30" t="s">
        <v>77</v>
      </c>
      <c r="D46" s="52"/>
      <c r="E46" s="12"/>
      <c r="F46" s="5"/>
      <c r="G46" s="5"/>
      <c r="H46" s="45"/>
      <c r="I46" s="45"/>
    </row>
    <row r="47" spans="1:9" ht="15.4" customHeight="1" x14ac:dyDescent="0.35">
      <c r="A47" s="41">
        <v>48</v>
      </c>
      <c r="B47" s="35" t="s">
        <v>78</v>
      </c>
      <c r="C47" s="30" t="s">
        <v>79</v>
      </c>
      <c r="D47" s="52"/>
      <c r="E47" s="12"/>
      <c r="F47" s="5"/>
      <c r="G47" s="5"/>
      <c r="H47" s="45"/>
      <c r="I47" s="45"/>
    </row>
    <row r="48" spans="1:9" ht="15.4" customHeight="1" x14ac:dyDescent="0.35">
      <c r="A48" s="41">
        <v>49</v>
      </c>
      <c r="B48" s="35" t="s">
        <v>80</v>
      </c>
      <c r="C48" s="49" t="s">
        <v>81</v>
      </c>
      <c r="D48" s="52"/>
      <c r="E48" s="12"/>
      <c r="F48" s="5"/>
      <c r="G48" s="5"/>
      <c r="H48" s="45"/>
      <c r="I48" s="45"/>
    </row>
    <row r="49" spans="1:9" ht="15.4" customHeight="1" x14ac:dyDescent="0.35">
      <c r="A49" s="41">
        <v>50</v>
      </c>
      <c r="B49" s="50" t="s">
        <v>82</v>
      </c>
      <c r="C49" s="51" t="s">
        <v>83</v>
      </c>
      <c r="D49" s="52" t="s">
        <v>84</v>
      </c>
      <c r="E49" s="12">
        <v>8761.2379999999994</v>
      </c>
      <c r="F49" s="5">
        <v>3233</v>
      </c>
      <c r="G49" s="5">
        <f>+F49*E49</f>
        <v>28325082.453999996</v>
      </c>
      <c r="H49" s="45">
        <f>+F49/$C$7</f>
        <v>9.5333663398743884E-2</v>
      </c>
      <c r="I49" s="45">
        <f t="shared" ref="I49:I62" si="3">+H49*E49</f>
        <v>835.240914448284</v>
      </c>
    </row>
    <row r="50" spans="1:9" ht="15.4" customHeight="1" x14ac:dyDescent="0.35">
      <c r="A50" s="41">
        <v>51</v>
      </c>
      <c r="B50" s="50" t="s">
        <v>85</v>
      </c>
      <c r="C50" s="51" t="s">
        <v>86</v>
      </c>
      <c r="D50" s="52" t="s">
        <v>84</v>
      </c>
      <c r="E50" s="12">
        <v>31313</v>
      </c>
      <c r="F50" s="5">
        <v>3233</v>
      </c>
      <c r="G50" s="5">
        <f>+F50*E50</f>
        <v>101234929</v>
      </c>
      <c r="H50" s="45">
        <f>+F50/$C$7</f>
        <v>9.5333663398743884E-2</v>
      </c>
      <c r="I50" s="45">
        <f t="shared" si="3"/>
        <v>2985.1830020048674</v>
      </c>
    </row>
    <row r="51" spans="1:9" ht="15.4" customHeight="1" x14ac:dyDescent="0.35">
      <c r="A51" s="41">
        <v>52</v>
      </c>
      <c r="B51" s="50" t="s">
        <v>87</v>
      </c>
      <c r="C51" s="51" t="s">
        <v>88</v>
      </c>
      <c r="D51" s="52" t="s">
        <v>84</v>
      </c>
      <c r="E51" s="12">
        <v>22006</v>
      </c>
      <c r="F51" s="5">
        <v>3233</v>
      </c>
      <c r="G51" s="5">
        <f>+F51*E51</f>
        <v>71145398</v>
      </c>
      <c r="H51" s="45">
        <f>+F51/$C$7</f>
        <v>9.5333663398743884E-2</v>
      </c>
      <c r="I51" s="45">
        <f t="shared" si="3"/>
        <v>2097.912596752758</v>
      </c>
    </row>
    <row r="52" spans="1:9" ht="15.4" customHeight="1" x14ac:dyDescent="0.35">
      <c r="A52" s="41">
        <v>53</v>
      </c>
      <c r="B52" s="50" t="s">
        <v>89</v>
      </c>
      <c r="C52" s="51" t="s">
        <v>90</v>
      </c>
      <c r="D52" s="52" t="s">
        <v>84</v>
      </c>
      <c r="E52" s="12">
        <v>93830</v>
      </c>
      <c r="F52" s="5">
        <v>3233</v>
      </c>
      <c r="G52" s="5">
        <f>+F52*E52</f>
        <v>303352390</v>
      </c>
      <c r="H52" s="45">
        <f>+F52/$C$7</f>
        <v>9.5333663398743884E-2</v>
      </c>
      <c r="I52" s="45">
        <f t="shared" si="3"/>
        <v>8945.157636704138</v>
      </c>
    </row>
    <row r="53" spans="1:9" ht="15.4" customHeight="1" x14ac:dyDescent="0.35">
      <c r="A53" s="41">
        <v>54</v>
      </c>
      <c r="B53" s="50" t="s">
        <v>91</v>
      </c>
      <c r="C53" s="51" t="s">
        <v>92</v>
      </c>
      <c r="D53" s="52" t="s">
        <v>84</v>
      </c>
      <c r="E53" s="12">
        <v>9210</v>
      </c>
      <c r="F53" s="5">
        <v>2872</v>
      </c>
      <c r="G53" s="5">
        <f>+F53*E53</f>
        <v>26451120</v>
      </c>
      <c r="H53" s="45">
        <f>+F53/$C$7</f>
        <v>8.468861159331656E-2</v>
      </c>
      <c r="I53" s="45">
        <f t="shared" si="3"/>
        <v>779.98211277444557</v>
      </c>
    </row>
    <row r="54" spans="1:9" ht="15.4" customHeight="1" x14ac:dyDescent="0.35">
      <c r="A54" s="41">
        <v>55</v>
      </c>
      <c r="B54" s="53" t="s">
        <v>93</v>
      </c>
      <c r="C54" s="51" t="s">
        <v>94</v>
      </c>
      <c r="D54" s="52"/>
      <c r="E54" s="12"/>
      <c r="F54" s="5"/>
      <c r="G54" s="5"/>
      <c r="H54" s="45"/>
      <c r="I54" s="45">
        <f t="shared" si="3"/>
        <v>0</v>
      </c>
    </row>
    <row r="55" spans="1:9" ht="15.4" customHeight="1" x14ac:dyDescent="0.35">
      <c r="A55" s="41">
        <v>56</v>
      </c>
      <c r="B55" s="50" t="s">
        <v>95</v>
      </c>
      <c r="C55" s="51" t="s">
        <v>96</v>
      </c>
      <c r="D55" s="52" t="s">
        <v>84</v>
      </c>
      <c r="E55" s="12">
        <v>20743</v>
      </c>
      <c r="F55" s="5">
        <v>5321</v>
      </c>
      <c r="G55" s="5">
        <f>+F55*E55</f>
        <v>110373503</v>
      </c>
      <c r="H55" s="45">
        <f>+F55/$C$7</f>
        <v>0.15690393533706037</v>
      </c>
      <c r="I55" s="45">
        <f t="shared" si="3"/>
        <v>3254.6583306966431</v>
      </c>
    </row>
    <row r="56" spans="1:9" ht="15.5" x14ac:dyDescent="0.35">
      <c r="A56" s="41">
        <v>57</v>
      </c>
      <c r="B56" s="35"/>
      <c r="C56" s="54" t="s">
        <v>97</v>
      </c>
      <c r="D56" s="52"/>
      <c r="E56" s="12"/>
      <c r="F56" s="5"/>
      <c r="G56" s="12"/>
      <c r="H56" s="12"/>
      <c r="I56" s="45">
        <f t="shared" si="3"/>
        <v>0</v>
      </c>
    </row>
    <row r="57" spans="1:9" ht="15.5" x14ac:dyDescent="0.35">
      <c r="A57" s="41">
        <v>58</v>
      </c>
      <c r="B57" s="35">
        <v>5</v>
      </c>
      <c r="C57" s="30" t="s">
        <v>98</v>
      </c>
      <c r="D57" s="52"/>
      <c r="E57" s="12"/>
      <c r="F57" s="5"/>
      <c r="G57" s="5"/>
      <c r="H57" s="45"/>
      <c r="I57" s="45">
        <f t="shared" si="3"/>
        <v>0</v>
      </c>
    </row>
    <row r="58" spans="1:9" ht="15.5" x14ac:dyDescent="0.35">
      <c r="A58" s="41">
        <v>59</v>
      </c>
      <c r="B58" s="35" t="s">
        <v>99</v>
      </c>
      <c r="C58" s="49" t="s">
        <v>100</v>
      </c>
      <c r="D58" s="52"/>
      <c r="E58" s="12"/>
      <c r="F58" s="5"/>
      <c r="G58" s="5"/>
      <c r="H58" s="45"/>
      <c r="I58" s="45">
        <f t="shared" si="3"/>
        <v>0</v>
      </c>
    </row>
    <row r="59" spans="1:9" ht="15.5" x14ac:dyDescent="0.35">
      <c r="A59" s="41">
        <v>60</v>
      </c>
      <c r="B59" s="50" t="s">
        <v>101</v>
      </c>
      <c r="C59" s="51" t="s">
        <v>102</v>
      </c>
      <c r="D59" s="52" t="s">
        <v>30</v>
      </c>
      <c r="E59" s="12">
        <v>852</v>
      </c>
      <c r="F59" s="5">
        <v>9835</v>
      </c>
      <c r="G59" s="5">
        <f>+F59*E59</f>
        <v>8379420</v>
      </c>
      <c r="H59" s="45">
        <f>+F59/$C$7</f>
        <v>0.29001131442209899</v>
      </c>
      <c r="I59" s="45">
        <f t="shared" si="3"/>
        <v>247.08963988762832</v>
      </c>
    </row>
    <row r="60" spans="1:9" ht="15.5" x14ac:dyDescent="0.35">
      <c r="A60" s="41">
        <v>61</v>
      </c>
      <c r="B60" s="50" t="s">
        <v>103</v>
      </c>
      <c r="C60" s="51" t="s">
        <v>104</v>
      </c>
      <c r="D60" s="52" t="s">
        <v>30</v>
      </c>
      <c r="E60" s="12">
        <v>4218</v>
      </c>
      <c r="F60" s="5">
        <v>21120</v>
      </c>
      <c r="G60" s="5">
        <f>+F60*E60</f>
        <v>89084160</v>
      </c>
      <c r="H60" s="45">
        <f>+F60/$C$7</f>
        <v>0.62277976213469555</v>
      </c>
      <c r="I60" s="45">
        <f t="shared" si="3"/>
        <v>2626.8850366841457</v>
      </c>
    </row>
    <row r="61" spans="1:9" ht="15.5" x14ac:dyDescent="0.35">
      <c r="A61" s="41">
        <v>62</v>
      </c>
      <c r="B61" s="50" t="s">
        <v>105</v>
      </c>
      <c r="C61" s="51" t="s">
        <v>106</v>
      </c>
      <c r="D61" s="52" t="s">
        <v>30</v>
      </c>
      <c r="E61" s="12">
        <v>825</v>
      </c>
      <c r="F61" s="5">
        <v>21120</v>
      </c>
      <c r="G61" s="5">
        <f>+F61*E61</f>
        <v>17424000</v>
      </c>
      <c r="H61" s="45">
        <f>+F61/$C$7</f>
        <v>0.62277976213469555</v>
      </c>
      <c r="I61" s="45">
        <f t="shared" si="3"/>
        <v>513.79330376112387</v>
      </c>
    </row>
    <row r="62" spans="1:9" ht="15.5" x14ac:dyDescent="0.35">
      <c r="A62" s="41">
        <v>63</v>
      </c>
      <c r="B62" s="50" t="s">
        <v>107</v>
      </c>
      <c r="C62" s="51" t="s">
        <v>108</v>
      </c>
      <c r="D62" s="52" t="s">
        <v>30</v>
      </c>
      <c r="E62" s="12">
        <v>3624.6800000000003</v>
      </c>
      <c r="F62" s="5">
        <v>27543</v>
      </c>
      <c r="G62" s="5">
        <f>+F62*E62</f>
        <v>99834561.24000001</v>
      </c>
      <c r="H62" s="45">
        <f>+F62/$C$7</f>
        <v>0.81217911877253413</v>
      </c>
      <c r="I62" s="45">
        <f t="shared" si="3"/>
        <v>2943.8894082324291</v>
      </c>
    </row>
    <row r="63" spans="1:9" ht="15.5" x14ac:dyDescent="0.35">
      <c r="A63" s="41">
        <v>64</v>
      </c>
      <c r="B63" s="35"/>
      <c r="C63" s="54" t="s">
        <v>109</v>
      </c>
      <c r="D63" s="52"/>
      <c r="E63" s="12"/>
      <c r="F63" s="5"/>
      <c r="G63" s="12"/>
      <c r="H63" s="12"/>
      <c r="I63" s="45"/>
    </row>
    <row r="64" spans="1:9" ht="15.5" x14ac:dyDescent="0.35">
      <c r="A64" s="41">
        <v>65</v>
      </c>
      <c r="B64" s="35">
        <v>6</v>
      </c>
      <c r="C64" s="30" t="s">
        <v>110</v>
      </c>
      <c r="D64" s="52"/>
      <c r="E64" s="12"/>
      <c r="F64" s="5"/>
      <c r="G64" s="5"/>
      <c r="H64" s="45"/>
      <c r="I64" s="45"/>
    </row>
    <row r="65" spans="1:9" ht="15.5" x14ac:dyDescent="0.35">
      <c r="A65" s="41">
        <v>66</v>
      </c>
      <c r="B65" s="35" t="s">
        <v>111</v>
      </c>
      <c r="C65" s="30" t="s">
        <v>112</v>
      </c>
      <c r="D65" s="52"/>
      <c r="E65" s="12"/>
      <c r="F65" s="5"/>
      <c r="G65" s="5"/>
      <c r="H65" s="45"/>
      <c r="I65" s="45"/>
    </row>
    <row r="66" spans="1:9" ht="15.5" x14ac:dyDescent="0.35">
      <c r="A66" s="41">
        <v>67</v>
      </c>
      <c r="B66" s="46" t="s">
        <v>113</v>
      </c>
      <c r="C66" s="55" t="s">
        <v>114</v>
      </c>
      <c r="D66" s="52" t="s">
        <v>30</v>
      </c>
      <c r="E66" s="12">
        <v>737</v>
      </c>
      <c r="F66" s="5">
        <v>34071</v>
      </c>
      <c r="G66" s="5">
        <f>+F66*E66</f>
        <v>25110327</v>
      </c>
      <c r="H66" s="45">
        <f>+F66/$C$7</f>
        <v>1.0046746816141672</v>
      </c>
      <c r="I66" s="45">
        <f>+H66*E66</f>
        <v>740.44524034964115</v>
      </c>
    </row>
    <row r="67" spans="1:9" ht="15.5" x14ac:dyDescent="0.35">
      <c r="A67" s="41">
        <v>68</v>
      </c>
      <c r="B67" s="56" t="s">
        <v>115</v>
      </c>
      <c r="C67" s="55" t="s">
        <v>116</v>
      </c>
      <c r="D67" s="52" t="s">
        <v>30</v>
      </c>
      <c r="E67" s="12">
        <v>56</v>
      </c>
      <c r="F67" s="5">
        <v>26065</v>
      </c>
      <c r="G67" s="5">
        <f>+F67*E67</f>
        <v>1459640</v>
      </c>
      <c r="H67" s="45">
        <f>+F67/$C$7</f>
        <v>0.76859633049435794</v>
      </c>
      <c r="I67" s="45">
        <f>+H67*E67</f>
        <v>43.041394507684046</v>
      </c>
    </row>
    <row r="68" spans="1:9" s="41" customFormat="1" ht="12.75" customHeight="1" x14ac:dyDescent="0.35">
      <c r="A68" s="41">
        <v>69</v>
      </c>
      <c r="B68" s="57" t="s">
        <v>117</v>
      </c>
      <c r="C68" s="14" t="s">
        <v>118</v>
      </c>
      <c r="D68" s="52" t="s">
        <v>30</v>
      </c>
      <c r="E68" s="12">
        <v>91.51</v>
      </c>
      <c r="F68" s="5">
        <v>261314</v>
      </c>
      <c r="G68" s="5">
        <f>+F68*E68</f>
        <v>23912844.140000001</v>
      </c>
      <c r="H68" s="45">
        <f>+F68/$C$7</f>
        <v>7.7055431232228146</v>
      </c>
      <c r="I68" s="45">
        <f>+H68*E68</f>
        <v>705.13425120611976</v>
      </c>
    </row>
    <row r="69" spans="1:9" ht="15.5" x14ac:dyDescent="0.35">
      <c r="A69" s="41">
        <v>70</v>
      </c>
      <c r="B69" s="25" t="s">
        <v>119</v>
      </c>
      <c r="C69" s="14" t="s">
        <v>120</v>
      </c>
      <c r="D69" s="52" t="s">
        <v>30</v>
      </c>
      <c r="E69" s="12">
        <v>12.8</v>
      </c>
      <c r="F69" s="5">
        <v>524789</v>
      </c>
      <c r="G69" s="5">
        <f>+F69*E69</f>
        <v>6717299.2000000002</v>
      </c>
      <c r="H69" s="45">
        <f>+F69/$C$7</f>
        <v>15.474809118887535</v>
      </c>
      <c r="I69" s="45">
        <f>+H69*E69</f>
        <v>198.07755672176046</v>
      </c>
    </row>
    <row r="70" spans="1:9" ht="15.5" x14ac:dyDescent="0.35">
      <c r="A70" s="41">
        <v>71</v>
      </c>
      <c r="B70" s="35"/>
      <c r="C70" s="42" t="s">
        <v>121</v>
      </c>
      <c r="D70" s="52"/>
      <c r="E70" s="12"/>
      <c r="F70" s="5"/>
      <c r="G70" s="12"/>
      <c r="H70" s="12"/>
      <c r="I70" s="45"/>
    </row>
    <row r="71" spans="1:9" ht="15.5" x14ac:dyDescent="0.35">
      <c r="A71" s="41">
        <v>72</v>
      </c>
      <c r="B71" s="35">
        <v>7</v>
      </c>
      <c r="C71" s="30" t="s">
        <v>122</v>
      </c>
      <c r="D71" s="52"/>
      <c r="E71" s="12"/>
      <c r="F71" s="5"/>
      <c r="G71" s="5"/>
      <c r="H71" s="45"/>
      <c r="I71" s="45"/>
    </row>
    <row r="72" spans="1:9" ht="15.5" x14ac:dyDescent="0.35">
      <c r="A72" s="41">
        <v>73</v>
      </c>
      <c r="B72" s="35" t="s">
        <v>123</v>
      </c>
      <c r="C72" s="30" t="s">
        <v>124</v>
      </c>
      <c r="D72" s="52"/>
      <c r="E72" s="12"/>
      <c r="F72" s="5"/>
      <c r="G72" s="5"/>
      <c r="H72" s="45"/>
      <c r="I72" s="45"/>
    </row>
    <row r="73" spans="1:9" ht="15.5" x14ac:dyDescent="0.35">
      <c r="A73" s="41">
        <v>74</v>
      </c>
      <c r="B73" s="46" t="s">
        <v>125</v>
      </c>
      <c r="C73" s="14" t="s">
        <v>126</v>
      </c>
      <c r="D73" s="52" t="s">
        <v>30</v>
      </c>
      <c r="E73" s="12">
        <v>1301.67</v>
      </c>
      <c r="F73" s="5">
        <v>27954</v>
      </c>
      <c r="G73" s="5">
        <f>+F73*E73</f>
        <v>36386883.18</v>
      </c>
      <c r="H73" s="45">
        <f>+F73/$C$7</f>
        <v>0.82429855448453027</v>
      </c>
      <c r="I73" s="45">
        <f>+H73*E73</f>
        <v>1072.9646994158786</v>
      </c>
    </row>
    <row r="74" spans="1:9" ht="15.5" x14ac:dyDescent="0.35">
      <c r="A74" s="41">
        <v>75</v>
      </c>
      <c r="B74" s="35" t="s">
        <v>127</v>
      </c>
      <c r="C74" s="30" t="s">
        <v>128</v>
      </c>
      <c r="D74" s="52"/>
      <c r="E74" s="12"/>
      <c r="F74" s="5"/>
      <c r="G74" s="5"/>
      <c r="H74" s="45"/>
      <c r="I74" s="45"/>
    </row>
    <row r="75" spans="1:9" ht="15.5" x14ac:dyDescent="0.35">
      <c r="A75" s="41">
        <v>76</v>
      </c>
      <c r="B75" s="46" t="s">
        <v>129</v>
      </c>
      <c r="C75" s="14" t="s">
        <v>130</v>
      </c>
      <c r="D75" s="52" t="s">
        <v>30</v>
      </c>
      <c r="E75" s="12">
        <v>1301.67</v>
      </c>
      <c r="F75" s="5">
        <v>43704</v>
      </c>
      <c r="G75" s="5">
        <f>+F75*E75</f>
        <v>56888185.68</v>
      </c>
      <c r="H75" s="45">
        <f>+F75/$C$7</f>
        <v>1.2887294850537281</v>
      </c>
      <c r="I75" s="45">
        <f>+H75*E75</f>
        <v>1677.5005088098862</v>
      </c>
    </row>
    <row r="76" spans="1:9" ht="15.5" x14ac:dyDescent="0.35">
      <c r="A76" s="41">
        <v>77</v>
      </c>
      <c r="B76" s="46" t="s">
        <v>131</v>
      </c>
      <c r="C76" s="14" t="s">
        <v>132</v>
      </c>
      <c r="D76" s="52" t="s">
        <v>30</v>
      </c>
      <c r="E76" s="12">
        <v>1301.67</v>
      </c>
      <c r="F76" s="5">
        <v>21884</v>
      </c>
      <c r="G76" s="5">
        <f>+F76*E76</f>
        <v>28485746.280000001</v>
      </c>
      <c r="H76" s="45">
        <f>+F76/$C$7</f>
        <v>0.64530834822706806</v>
      </c>
      <c r="I76" s="45">
        <f>+H76*E76</f>
        <v>839.9785176367277</v>
      </c>
    </row>
    <row r="77" spans="1:9" ht="15.5" x14ac:dyDescent="0.35">
      <c r="A77" s="41">
        <v>78</v>
      </c>
      <c r="B77" s="46" t="s">
        <v>133</v>
      </c>
      <c r="C77" s="14" t="s">
        <v>134</v>
      </c>
      <c r="D77" s="52" t="s">
        <v>30</v>
      </c>
      <c r="E77" s="12">
        <v>1301.67</v>
      </c>
      <c r="F77" s="5">
        <v>2860</v>
      </c>
      <c r="G77" s="5">
        <f>+F77*E77</f>
        <v>3722776.2</v>
      </c>
      <c r="H77" s="45">
        <f>+F77/$C$7</f>
        <v>8.4334759455740024E-2</v>
      </c>
      <c r="I77" s="45">
        <f>+H77*E77</f>
        <v>109.77602634075312</v>
      </c>
    </row>
    <row r="78" spans="1:9" ht="15.5" x14ac:dyDescent="0.35">
      <c r="A78" s="41">
        <v>79</v>
      </c>
      <c r="B78" s="35" t="s">
        <v>135</v>
      </c>
      <c r="C78" s="30" t="s">
        <v>136</v>
      </c>
      <c r="D78" s="52"/>
      <c r="E78" s="12"/>
      <c r="F78" s="5"/>
      <c r="G78" s="5"/>
      <c r="H78" s="45"/>
      <c r="I78" s="45"/>
    </row>
    <row r="79" spans="1:9" ht="15.5" x14ac:dyDescent="0.35">
      <c r="A79" s="41">
        <v>80</v>
      </c>
      <c r="B79" s="46" t="s">
        <v>137</v>
      </c>
      <c r="C79" s="14" t="s">
        <v>138</v>
      </c>
      <c r="D79" s="52" t="s">
        <v>1318</v>
      </c>
      <c r="E79" s="12">
        <v>158</v>
      </c>
      <c r="F79" s="5">
        <v>38530</v>
      </c>
      <c r="G79" s="5">
        <f t="shared" ref="G79:G85" si="4">+F79*E79</f>
        <v>6087740</v>
      </c>
      <c r="H79" s="45">
        <f t="shared" ref="H79:H85" si="5">+F79/$C$7</f>
        <v>1.1361602384019802</v>
      </c>
      <c r="I79" s="45">
        <f t="shared" ref="I79:I85" si="6">+H79*E79</f>
        <v>179.51331766751287</v>
      </c>
    </row>
    <row r="80" spans="1:9" ht="15.5" x14ac:dyDescent="0.35">
      <c r="A80" s="41">
        <v>81</v>
      </c>
      <c r="B80" s="46" t="s">
        <v>139</v>
      </c>
      <c r="C80" s="14" t="s">
        <v>140</v>
      </c>
      <c r="D80" s="52" t="s">
        <v>1318</v>
      </c>
      <c r="E80" s="12">
        <v>96</v>
      </c>
      <c r="F80" s="5">
        <v>20840</v>
      </c>
      <c r="G80" s="5">
        <f t="shared" si="4"/>
        <v>2000640</v>
      </c>
      <c r="H80" s="45">
        <f t="shared" si="5"/>
        <v>0.61452321225790985</v>
      </c>
      <c r="I80" s="45">
        <f t="shared" si="6"/>
        <v>58.994228376759345</v>
      </c>
    </row>
    <row r="81" spans="1:9" ht="15.5" x14ac:dyDescent="0.35">
      <c r="A81" s="41">
        <v>82</v>
      </c>
      <c r="B81" s="46" t="s">
        <v>141</v>
      </c>
      <c r="C81" s="14" t="s">
        <v>142</v>
      </c>
      <c r="D81" s="52" t="s">
        <v>1318</v>
      </c>
      <c r="E81" s="12">
        <v>46.04</v>
      </c>
      <c r="F81" s="5">
        <v>23950</v>
      </c>
      <c r="G81" s="5">
        <f t="shared" si="4"/>
        <v>1102658</v>
      </c>
      <c r="H81" s="45">
        <f t="shared" si="5"/>
        <v>0.70622989124649427</v>
      </c>
      <c r="I81" s="45">
        <f t="shared" si="6"/>
        <v>32.514824192988598</v>
      </c>
    </row>
    <row r="82" spans="1:9" ht="15.5" x14ac:dyDescent="0.35">
      <c r="A82" s="41">
        <v>83</v>
      </c>
      <c r="B82" s="46" t="s">
        <v>143</v>
      </c>
      <c r="C82" s="14" t="s">
        <v>144</v>
      </c>
      <c r="D82" s="52" t="s">
        <v>1318</v>
      </c>
      <c r="E82" s="12">
        <v>120.04</v>
      </c>
      <c r="F82" s="5">
        <v>23950</v>
      </c>
      <c r="G82" s="5">
        <f t="shared" si="4"/>
        <v>2874958</v>
      </c>
      <c r="H82" s="45">
        <f t="shared" si="5"/>
        <v>0.70622989124649427</v>
      </c>
      <c r="I82" s="45">
        <f t="shared" si="6"/>
        <v>84.775836145229178</v>
      </c>
    </row>
    <row r="83" spans="1:9" ht="15.5" x14ac:dyDescent="0.35">
      <c r="A83" s="41">
        <v>84</v>
      </c>
      <c r="B83" s="46" t="s">
        <v>145</v>
      </c>
      <c r="C83" s="14" t="s">
        <v>146</v>
      </c>
      <c r="D83" s="52" t="s">
        <v>1318</v>
      </c>
      <c r="E83" s="12">
        <v>116</v>
      </c>
      <c r="F83" s="5">
        <v>31718</v>
      </c>
      <c r="G83" s="5">
        <f t="shared" si="4"/>
        <v>3679288</v>
      </c>
      <c r="H83" s="45">
        <f t="shared" si="5"/>
        <v>0.93529017497103573</v>
      </c>
      <c r="I83" s="45">
        <f t="shared" si="6"/>
        <v>108.49366029664014</v>
      </c>
    </row>
    <row r="84" spans="1:9" ht="15.5" x14ac:dyDescent="0.35">
      <c r="A84" s="41">
        <v>85</v>
      </c>
      <c r="B84" s="46" t="s">
        <v>147</v>
      </c>
      <c r="C84" s="14" t="s">
        <v>148</v>
      </c>
      <c r="D84" s="52" t="s">
        <v>1318</v>
      </c>
      <c r="E84" s="12">
        <v>98</v>
      </c>
      <c r="F84" s="5">
        <v>49635</v>
      </c>
      <c r="G84" s="5">
        <f t="shared" si="4"/>
        <v>4864230</v>
      </c>
      <c r="H84" s="45">
        <f t="shared" si="5"/>
        <v>1.4636209040509287</v>
      </c>
      <c r="I84" s="45">
        <f t="shared" si="6"/>
        <v>143.434848596991</v>
      </c>
    </row>
    <row r="85" spans="1:9" ht="15.5" x14ac:dyDescent="0.35">
      <c r="A85" s="41">
        <v>86</v>
      </c>
      <c r="B85" s="46" t="s">
        <v>149</v>
      </c>
      <c r="C85" s="14" t="s">
        <v>150</v>
      </c>
      <c r="D85" s="52" t="s">
        <v>30</v>
      </c>
      <c r="E85" s="12">
        <v>1301.67</v>
      </c>
      <c r="F85" s="5">
        <v>16516</v>
      </c>
      <c r="G85" s="5">
        <f t="shared" si="4"/>
        <v>21498381.720000003</v>
      </c>
      <c r="H85" s="45">
        <f t="shared" si="5"/>
        <v>0.48701849201783293</v>
      </c>
      <c r="I85" s="45">
        <f t="shared" si="6"/>
        <v>633.93736050485268</v>
      </c>
    </row>
    <row r="86" spans="1:9" ht="15.5" x14ac:dyDescent="0.35">
      <c r="A86" s="41">
        <v>87</v>
      </c>
      <c r="B86" s="35"/>
      <c r="C86" s="42" t="s">
        <v>151</v>
      </c>
      <c r="D86" s="52"/>
      <c r="E86" s="12"/>
      <c r="F86" s="5"/>
      <c r="G86" s="12"/>
      <c r="H86" s="12"/>
      <c r="I86" s="45"/>
    </row>
    <row r="87" spans="1:9" ht="15.5" x14ac:dyDescent="0.35">
      <c r="A87" s="41">
        <v>88</v>
      </c>
      <c r="B87" s="35">
        <v>8</v>
      </c>
      <c r="C87" s="30" t="s">
        <v>152</v>
      </c>
      <c r="D87" s="52"/>
      <c r="E87" s="12"/>
      <c r="F87" s="5"/>
      <c r="G87" s="5"/>
      <c r="H87" s="45"/>
      <c r="I87" s="45"/>
    </row>
    <row r="88" spans="1:9" ht="15.5" x14ac:dyDescent="0.35">
      <c r="A88" s="41">
        <v>89</v>
      </c>
      <c r="B88" s="35" t="s">
        <v>153</v>
      </c>
      <c r="C88" s="47" t="s">
        <v>154</v>
      </c>
      <c r="D88" s="52"/>
      <c r="E88" s="12"/>
      <c r="F88" s="5"/>
      <c r="G88" s="5"/>
      <c r="H88" s="45"/>
      <c r="I88" s="45"/>
    </row>
    <row r="89" spans="1:9" ht="15.5" x14ac:dyDescent="0.35">
      <c r="A89" s="41">
        <v>90</v>
      </c>
      <c r="B89" s="58" t="s">
        <v>155</v>
      </c>
      <c r="C89" s="47" t="s">
        <v>156</v>
      </c>
      <c r="D89" s="52" t="s">
        <v>30</v>
      </c>
      <c r="E89" s="12">
        <v>427.72</v>
      </c>
      <c r="F89" s="5">
        <v>25692</v>
      </c>
      <c r="G89" s="5">
        <f t="shared" ref="G89:G96" si="7">+F89*E89</f>
        <v>10988982.24</v>
      </c>
      <c r="H89" s="45">
        <f t="shared" ref="H89:H96" si="8">+F89/$C$7</f>
        <v>0.75759742655135409</v>
      </c>
      <c r="I89" s="45">
        <f t="shared" ref="I89:I96" si="9">+H89*E89</f>
        <v>324.03957128454522</v>
      </c>
    </row>
    <row r="90" spans="1:9" ht="23" x14ac:dyDescent="0.35">
      <c r="A90" s="41">
        <v>91</v>
      </c>
      <c r="B90" s="58" t="s">
        <v>157</v>
      </c>
      <c r="C90" s="47" t="s">
        <v>158</v>
      </c>
      <c r="D90" s="52" t="s">
        <v>30</v>
      </c>
      <c r="E90" s="12">
        <v>667.27</v>
      </c>
      <c r="F90" s="5">
        <v>18779</v>
      </c>
      <c r="G90" s="5">
        <f t="shared" si="7"/>
        <v>12530663.33</v>
      </c>
      <c r="H90" s="45">
        <f t="shared" si="8"/>
        <v>0.55374910762914054</v>
      </c>
      <c r="I90" s="45">
        <f t="shared" si="9"/>
        <v>369.50016704769661</v>
      </c>
    </row>
    <row r="91" spans="1:9" ht="23" x14ac:dyDescent="0.35">
      <c r="A91" s="41">
        <v>92</v>
      </c>
      <c r="B91" s="58" t="s">
        <v>159</v>
      </c>
      <c r="C91" s="47" t="s">
        <v>160</v>
      </c>
      <c r="D91" s="52" t="s">
        <v>30</v>
      </c>
      <c r="E91" s="12">
        <v>73.81</v>
      </c>
      <c r="F91" s="5">
        <v>15798</v>
      </c>
      <c r="G91" s="5">
        <f t="shared" si="7"/>
        <v>1166050.3800000001</v>
      </c>
      <c r="H91" s="45">
        <f t="shared" si="8"/>
        <v>0.46584633911950379</v>
      </c>
      <c r="I91" s="45">
        <f t="shared" si="9"/>
        <v>34.384118290410576</v>
      </c>
    </row>
    <row r="92" spans="1:9" ht="15.5" x14ac:dyDescent="0.35">
      <c r="A92" s="41">
        <v>93</v>
      </c>
      <c r="B92" s="58" t="s">
        <v>161</v>
      </c>
      <c r="C92" s="47" t="s">
        <v>162</v>
      </c>
      <c r="D92" s="52" t="s">
        <v>30</v>
      </c>
      <c r="E92" s="12">
        <v>1106.92</v>
      </c>
      <c r="F92" s="5">
        <v>18779</v>
      </c>
      <c r="G92" s="5">
        <f t="shared" si="7"/>
        <v>20786850.68</v>
      </c>
      <c r="H92" s="45">
        <f t="shared" si="8"/>
        <v>0.55374910762914054</v>
      </c>
      <c r="I92" s="45">
        <f t="shared" si="9"/>
        <v>612.95596221684832</v>
      </c>
    </row>
    <row r="93" spans="1:9" ht="15.5" x14ac:dyDescent="0.35">
      <c r="A93" s="41">
        <v>94</v>
      </c>
      <c r="B93" s="59" t="s">
        <v>163</v>
      </c>
      <c r="C93" s="47" t="s">
        <v>164</v>
      </c>
      <c r="D93" s="52" t="s">
        <v>30</v>
      </c>
      <c r="E93" s="12">
        <v>356</v>
      </c>
      <c r="F93" s="5">
        <v>47357</v>
      </c>
      <c r="G93" s="5">
        <f t="shared" si="7"/>
        <v>16859092</v>
      </c>
      <c r="H93" s="45">
        <f t="shared" si="8"/>
        <v>1.3964479732676505</v>
      </c>
      <c r="I93" s="45">
        <f t="shared" si="9"/>
        <v>497.13547848328358</v>
      </c>
    </row>
    <row r="94" spans="1:9" ht="15.5" x14ac:dyDescent="0.35">
      <c r="A94" s="41">
        <v>95</v>
      </c>
      <c r="B94" s="59" t="s">
        <v>165</v>
      </c>
      <c r="C94" s="47" t="s">
        <v>166</v>
      </c>
      <c r="D94" s="52" t="s">
        <v>30</v>
      </c>
      <c r="E94" s="12">
        <v>13</v>
      </c>
      <c r="F94" s="5">
        <v>90264</v>
      </c>
      <c r="G94" s="5">
        <f t="shared" si="7"/>
        <v>1173432</v>
      </c>
      <c r="H94" s="45">
        <f t="shared" si="8"/>
        <v>2.6616757788506704</v>
      </c>
      <c r="I94" s="45">
        <f t="shared" si="9"/>
        <v>34.601785125058719</v>
      </c>
    </row>
    <row r="95" spans="1:9" ht="15.5" x14ac:dyDescent="0.35">
      <c r="A95" s="41">
        <v>96</v>
      </c>
      <c r="B95" s="59" t="s">
        <v>167</v>
      </c>
      <c r="C95" s="47" t="s">
        <v>168</v>
      </c>
      <c r="D95" s="52" t="s">
        <v>30</v>
      </c>
      <c r="E95" s="12">
        <v>921.94</v>
      </c>
      <c r="F95" s="5">
        <v>90264</v>
      </c>
      <c r="G95" s="5">
        <f t="shared" si="7"/>
        <v>83217992.160000011</v>
      </c>
      <c r="H95" s="45">
        <f t="shared" si="8"/>
        <v>2.6616757788506704</v>
      </c>
      <c r="I95" s="45">
        <f t="shared" si="9"/>
        <v>2453.9053675535874</v>
      </c>
    </row>
    <row r="96" spans="1:9" ht="15.5" x14ac:dyDescent="0.35">
      <c r="A96" s="41">
        <v>97</v>
      </c>
      <c r="B96" s="46" t="s">
        <v>169</v>
      </c>
      <c r="C96" s="14" t="s">
        <v>170</v>
      </c>
      <c r="D96" s="52" t="s">
        <v>30</v>
      </c>
      <c r="E96" s="12">
        <v>921.94</v>
      </c>
      <c r="F96" s="5">
        <v>2721</v>
      </c>
      <c r="G96" s="5">
        <f t="shared" si="7"/>
        <v>2508598.7400000002</v>
      </c>
      <c r="H96" s="45">
        <f t="shared" si="8"/>
        <v>8.0235972195478539E-2</v>
      </c>
      <c r="I96" s="45">
        <f t="shared" si="9"/>
        <v>73.972752205899482</v>
      </c>
    </row>
    <row r="97" spans="1:9" ht="15.5" x14ac:dyDescent="0.35">
      <c r="A97" s="41">
        <v>98</v>
      </c>
      <c r="B97" s="35"/>
      <c r="C97" s="42" t="s">
        <v>171</v>
      </c>
      <c r="D97" s="52"/>
      <c r="E97" s="12"/>
      <c r="F97" s="5"/>
      <c r="G97" s="12"/>
      <c r="H97" s="12"/>
      <c r="I97" s="45"/>
    </row>
    <row r="98" spans="1:9" ht="15.5" x14ac:dyDescent="0.35">
      <c r="A98" s="41">
        <v>99</v>
      </c>
      <c r="B98" s="35">
        <v>9</v>
      </c>
      <c r="C98" s="30" t="s">
        <v>172</v>
      </c>
      <c r="D98" s="52"/>
      <c r="E98" s="12"/>
      <c r="F98" s="5"/>
      <c r="G98" s="5"/>
      <c r="H98" s="45"/>
      <c r="I98" s="45"/>
    </row>
    <row r="99" spans="1:9" ht="15.5" x14ac:dyDescent="0.35">
      <c r="A99" s="41">
        <v>100</v>
      </c>
      <c r="B99" s="35" t="s">
        <v>173</v>
      </c>
      <c r="C99" s="30" t="s">
        <v>174</v>
      </c>
      <c r="D99" s="52"/>
      <c r="E99" s="12"/>
      <c r="F99" s="5"/>
      <c r="G99" s="5"/>
      <c r="H99" s="45"/>
      <c r="I99" s="45"/>
    </row>
    <row r="100" spans="1:9" ht="15.5" x14ac:dyDescent="0.35">
      <c r="A100" s="41">
        <v>101</v>
      </c>
      <c r="B100" s="46" t="s">
        <v>175</v>
      </c>
      <c r="C100" s="14" t="s">
        <v>176</v>
      </c>
      <c r="D100" s="52" t="s">
        <v>30</v>
      </c>
      <c r="E100" s="12">
        <v>330.57</v>
      </c>
      <c r="F100" s="5">
        <v>15043</v>
      </c>
      <c r="G100" s="5">
        <f>+F100*E100</f>
        <v>4972764.51</v>
      </c>
      <c r="H100" s="45">
        <f>+F100/$C$7</f>
        <v>0.44358314213031369</v>
      </c>
      <c r="I100" s="45">
        <f>+H100*E100</f>
        <v>146.63527929401781</v>
      </c>
    </row>
    <row r="101" spans="1:9" ht="15.5" x14ac:dyDescent="0.35">
      <c r="A101" s="41">
        <v>102</v>
      </c>
      <c r="B101" s="46" t="s">
        <v>177</v>
      </c>
      <c r="C101" s="14" t="s">
        <v>178</v>
      </c>
      <c r="D101" s="52" t="s">
        <v>30</v>
      </c>
      <c r="E101" s="12">
        <v>629.41999999999996</v>
      </c>
      <c r="F101" s="5">
        <v>56597</v>
      </c>
      <c r="G101" s="5">
        <f>+F101*E101</f>
        <v>35623283.739999995</v>
      </c>
      <c r="H101" s="45">
        <f>+F101/$C$7</f>
        <v>1.6689141192015797</v>
      </c>
      <c r="I101" s="45">
        <f>+H101*E101</f>
        <v>1050.4479249078584</v>
      </c>
    </row>
    <row r="102" spans="1:9" ht="15.5" x14ac:dyDescent="0.35">
      <c r="A102" s="41">
        <v>103</v>
      </c>
      <c r="B102" s="35"/>
      <c r="C102" s="42" t="s">
        <v>179</v>
      </c>
      <c r="D102" s="52"/>
      <c r="E102" s="12"/>
      <c r="F102" s="5"/>
      <c r="G102" s="12"/>
      <c r="H102" s="12"/>
      <c r="I102" s="45"/>
    </row>
    <row r="103" spans="1:9" ht="15.5" x14ac:dyDescent="0.35">
      <c r="A103" s="41">
        <v>104</v>
      </c>
      <c r="B103" s="35">
        <v>10</v>
      </c>
      <c r="C103" s="30" t="s">
        <v>180</v>
      </c>
      <c r="D103" s="52"/>
      <c r="E103" s="12"/>
      <c r="F103" s="5"/>
      <c r="G103" s="5"/>
      <c r="H103" s="45"/>
      <c r="I103" s="45"/>
    </row>
    <row r="104" spans="1:9" ht="25.5" customHeight="1" x14ac:dyDescent="0.35">
      <c r="A104" s="41">
        <v>105</v>
      </c>
      <c r="B104" s="58" t="s">
        <v>181</v>
      </c>
      <c r="C104" s="47" t="s">
        <v>182</v>
      </c>
      <c r="D104" s="52" t="s">
        <v>30</v>
      </c>
      <c r="E104" s="12">
        <v>696.73</v>
      </c>
      <c r="F104" s="5">
        <v>29248</v>
      </c>
      <c r="G104" s="5">
        <f>+F104*E104</f>
        <v>20377959.039999999</v>
      </c>
      <c r="H104" s="45">
        <f>+F104/$C$7</f>
        <v>0.86245560998653292</v>
      </c>
      <c r="I104" s="45">
        <f>+H104*E104</f>
        <v>600.89869714591714</v>
      </c>
    </row>
    <row r="105" spans="1:9" ht="15.5" x14ac:dyDescent="0.35">
      <c r="A105" s="41">
        <v>106</v>
      </c>
      <c r="B105" s="46" t="s">
        <v>183</v>
      </c>
      <c r="C105" s="14" t="s">
        <v>184</v>
      </c>
      <c r="D105" s="52" t="s">
        <v>30</v>
      </c>
      <c r="E105" s="12">
        <v>279.16000000000003</v>
      </c>
      <c r="F105" s="5">
        <v>30532</v>
      </c>
      <c r="G105" s="5">
        <f>+F105*E105</f>
        <v>8523313.120000001</v>
      </c>
      <c r="H105" s="45">
        <f>+F105/$C$7</f>
        <v>0.90031778870722179</v>
      </c>
      <c r="I105" s="45">
        <f>+H105*E105</f>
        <v>251.33271389550805</v>
      </c>
    </row>
    <row r="106" spans="1:9" ht="15.5" x14ac:dyDescent="0.35">
      <c r="A106" s="41">
        <v>107</v>
      </c>
      <c r="B106" s="46" t="s">
        <v>185</v>
      </c>
      <c r="C106" s="14" t="s">
        <v>186</v>
      </c>
      <c r="D106" s="52" t="s">
        <v>30</v>
      </c>
      <c r="E106" s="12">
        <v>248.6</v>
      </c>
      <c r="F106" s="5">
        <v>35035</v>
      </c>
      <c r="G106" s="5">
        <f>+F106*E106</f>
        <v>8709701</v>
      </c>
      <c r="H106" s="45">
        <f>+F106/$C$7</f>
        <v>1.0331008033328153</v>
      </c>
      <c r="I106" s="45">
        <f>+H106*E106</f>
        <v>256.82885970853789</v>
      </c>
    </row>
    <row r="107" spans="1:9" ht="15.5" x14ac:dyDescent="0.35">
      <c r="A107" s="41">
        <v>108</v>
      </c>
      <c r="B107" s="35"/>
      <c r="C107" s="42" t="s">
        <v>187</v>
      </c>
      <c r="D107" s="52"/>
      <c r="E107" s="12"/>
      <c r="F107" s="5"/>
      <c r="G107" s="12"/>
      <c r="H107" s="12"/>
      <c r="I107" s="45"/>
    </row>
    <row r="108" spans="1:9" ht="15.5" x14ac:dyDescent="0.35">
      <c r="A108" s="41">
        <v>109</v>
      </c>
      <c r="B108" s="35">
        <v>11</v>
      </c>
      <c r="C108" s="30" t="s">
        <v>188</v>
      </c>
      <c r="D108" s="52"/>
      <c r="E108" s="12"/>
      <c r="F108" s="5"/>
      <c r="G108" s="5"/>
      <c r="H108" s="45"/>
      <c r="I108" s="45"/>
    </row>
    <row r="109" spans="1:9" ht="15.5" x14ac:dyDescent="0.35">
      <c r="A109" s="41">
        <v>110</v>
      </c>
      <c r="B109" s="46" t="s">
        <v>189</v>
      </c>
      <c r="C109" s="14" t="s">
        <v>190</v>
      </c>
      <c r="D109" s="52" t="s">
        <v>30</v>
      </c>
      <c r="E109" s="12">
        <v>1318.95</v>
      </c>
      <c r="F109" s="5">
        <v>4555</v>
      </c>
      <c r="G109" s="5">
        <f>+F109*E109</f>
        <v>6007817.25</v>
      </c>
      <c r="H109" s="45">
        <f>+F109/$C$7</f>
        <v>0.1343163738884251</v>
      </c>
      <c r="I109" s="45">
        <f>+H109*E109</f>
        <v>177.1565813401383</v>
      </c>
    </row>
    <row r="110" spans="1:9" ht="12.75" customHeight="1" x14ac:dyDescent="0.35">
      <c r="A110" s="41">
        <v>111</v>
      </c>
      <c r="B110" s="46" t="s">
        <v>191</v>
      </c>
      <c r="C110" s="14" t="s">
        <v>192</v>
      </c>
      <c r="D110" s="52" t="s">
        <v>30</v>
      </c>
      <c r="E110" s="12">
        <v>415</v>
      </c>
      <c r="F110" s="5">
        <v>6547</v>
      </c>
      <c r="G110" s="5">
        <f>+F110*E110</f>
        <v>2717005</v>
      </c>
      <c r="H110" s="45">
        <f>+F110/$C$7</f>
        <v>0.19305582872612934</v>
      </c>
      <c r="I110" s="45">
        <f>+H110*E110</f>
        <v>80.118168921343681</v>
      </c>
    </row>
    <row r="111" spans="1:9" ht="15.5" x14ac:dyDescent="0.35">
      <c r="A111" s="41">
        <v>112</v>
      </c>
      <c r="B111" s="46" t="s">
        <v>193</v>
      </c>
      <c r="C111" s="14" t="s">
        <v>194</v>
      </c>
      <c r="D111" s="52" t="s">
        <v>30</v>
      </c>
      <c r="E111" s="12">
        <v>100.6</v>
      </c>
      <c r="F111" s="5">
        <v>9139</v>
      </c>
      <c r="G111" s="5">
        <f>+F111*E111</f>
        <v>919383.39999999991</v>
      </c>
      <c r="H111" s="45">
        <f>+F111/$C$7</f>
        <v>0.26948789044266019</v>
      </c>
      <c r="I111" s="45">
        <f>+H111*E111</f>
        <v>27.110481778531614</v>
      </c>
    </row>
    <row r="112" spans="1:9" ht="15.5" x14ac:dyDescent="0.35">
      <c r="A112" s="41">
        <v>113</v>
      </c>
      <c r="B112" s="35" t="s">
        <v>195</v>
      </c>
      <c r="C112" s="30" t="s">
        <v>196</v>
      </c>
      <c r="D112" s="52"/>
      <c r="E112" s="12"/>
      <c r="F112" s="5"/>
      <c r="G112" s="5"/>
      <c r="H112" s="45"/>
      <c r="I112" s="45">
        <f t="shared" ref="I112:I123" si="10">+H112*E112</f>
        <v>0</v>
      </c>
    </row>
    <row r="113" spans="1:9" ht="15.5" x14ac:dyDescent="0.35">
      <c r="A113" s="41">
        <v>114</v>
      </c>
      <c r="B113" s="46" t="s">
        <v>197</v>
      </c>
      <c r="C113" s="14" t="s">
        <v>198</v>
      </c>
      <c r="D113" s="52" t="s">
        <v>30</v>
      </c>
      <c r="E113" s="12">
        <v>674.87</v>
      </c>
      <c r="F113" s="5">
        <v>5731</v>
      </c>
      <c r="G113" s="5">
        <f t="shared" ref="G113:G118" si="11">+F113*E113</f>
        <v>3867679.97</v>
      </c>
      <c r="H113" s="45">
        <f t="shared" ref="H113:H118" si="12">+F113/$C$7</f>
        <v>0.16899388337092519</v>
      </c>
      <c r="I113" s="45">
        <f t="shared" si="10"/>
        <v>114.04890207053629</v>
      </c>
    </row>
    <row r="114" spans="1:9" ht="15.5" x14ac:dyDescent="0.35">
      <c r="A114" s="41">
        <v>115</v>
      </c>
      <c r="B114" s="46" t="s">
        <v>199</v>
      </c>
      <c r="C114" s="14" t="s">
        <v>200</v>
      </c>
      <c r="D114" s="52" t="s">
        <v>30</v>
      </c>
      <c r="E114" s="12">
        <v>1148.18</v>
      </c>
      <c r="F114" s="5">
        <v>5018</v>
      </c>
      <c r="G114" s="5">
        <f t="shared" si="11"/>
        <v>5761567.2400000002</v>
      </c>
      <c r="H114" s="45">
        <f t="shared" si="12"/>
        <v>0.14796916886325295</v>
      </c>
      <c r="I114" s="45">
        <f t="shared" si="10"/>
        <v>169.89524030540977</v>
      </c>
    </row>
    <row r="115" spans="1:9" ht="15.5" x14ac:dyDescent="0.35">
      <c r="A115" s="41">
        <v>116</v>
      </c>
      <c r="B115" s="46" t="s">
        <v>201</v>
      </c>
      <c r="C115" s="14" t="s">
        <v>202</v>
      </c>
      <c r="D115" s="52" t="s">
        <v>30</v>
      </c>
      <c r="E115" s="12">
        <v>292.66000000000003</v>
      </c>
      <c r="F115" s="5">
        <v>5820</v>
      </c>
      <c r="G115" s="5">
        <f t="shared" si="11"/>
        <v>1703281.2000000002</v>
      </c>
      <c r="H115" s="45">
        <f t="shared" si="12"/>
        <v>0.17161828672461782</v>
      </c>
      <c r="I115" s="45">
        <f t="shared" si="10"/>
        <v>50.225807792826657</v>
      </c>
    </row>
    <row r="116" spans="1:9" ht="15.5" x14ac:dyDescent="0.35">
      <c r="A116" s="41">
        <v>117</v>
      </c>
      <c r="B116" s="46" t="s">
        <v>203</v>
      </c>
      <c r="C116" s="14" t="s">
        <v>204</v>
      </c>
      <c r="D116" s="52" t="s">
        <v>30</v>
      </c>
      <c r="E116" s="12">
        <v>196.41</v>
      </c>
      <c r="F116" s="5">
        <v>7020</v>
      </c>
      <c r="G116" s="5">
        <f t="shared" si="11"/>
        <v>1378798.2</v>
      </c>
      <c r="H116" s="45">
        <f t="shared" si="12"/>
        <v>0.20700350048227098</v>
      </c>
      <c r="I116" s="45">
        <f t="shared" si="10"/>
        <v>40.657557529722844</v>
      </c>
    </row>
    <row r="117" spans="1:9" s="41" customFormat="1" ht="12.75" customHeight="1" x14ac:dyDescent="0.35">
      <c r="A117" s="41">
        <v>118</v>
      </c>
      <c r="B117" s="58" t="s">
        <v>205</v>
      </c>
      <c r="C117" s="14" t="s">
        <v>206</v>
      </c>
      <c r="D117" s="52" t="s">
        <v>30</v>
      </c>
      <c r="E117" s="12">
        <v>1823.0500000000002</v>
      </c>
      <c r="F117" s="5">
        <v>26825</v>
      </c>
      <c r="G117" s="5">
        <f t="shared" si="11"/>
        <v>48903316.250000007</v>
      </c>
      <c r="H117" s="45">
        <f t="shared" si="12"/>
        <v>0.79100696587420494</v>
      </c>
      <c r="I117" s="45">
        <f t="shared" si="10"/>
        <v>1442.0452491369695</v>
      </c>
    </row>
    <row r="118" spans="1:9" s="41" customFormat="1" ht="12.75" customHeight="1" x14ac:dyDescent="0.35">
      <c r="A118" s="41">
        <v>119</v>
      </c>
      <c r="B118" s="58" t="s">
        <v>207</v>
      </c>
      <c r="C118" s="14" t="s">
        <v>208</v>
      </c>
      <c r="D118" s="52" t="s">
        <v>30</v>
      </c>
      <c r="E118" s="12">
        <v>137.86000000000001</v>
      </c>
      <c r="F118" s="5">
        <v>9133</v>
      </c>
      <c r="G118" s="5">
        <f t="shared" si="11"/>
        <v>1259075.3800000001</v>
      </c>
      <c r="H118" s="45">
        <f t="shared" si="12"/>
        <v>0.26931096437387192</v>
      </c>
      <c r="I118" s="45">
        <f t="shared" si="10"/>
        <v>37.127209548581988</v>
      </c>
    </row>
    <row r="119" spans="1:9" ht="15.5" x14ac:dyDescent="0.35">
      <c r="A119" s="41">
        <v>120</v>
      </c>
      <c r="B119" s="35"/>
      <c r="C119" s="42" t="s">
        <v>209</v>
      </c>
      <c r="D119" s="52"/>
      <c r="E119" s="12"/>
      <c r="F119" s="5"/>
      <c r="G119" s="12"/>
      <c r="H119" s="12"/>
      <c r="I119" s="45">
        <f t="shared" si="10"/>
        <v>0</v>
      </c>
    </row>
    <row r="120" spans="1:9" ht="15.5" x14ac:dyDescent="0.35">
      <c r="A120" s="41">
        <v>121</v>
      </c>
      <c r="B120" s="35">
        <v>12</v>
      </c>
      <c r="C120" s="30" t="s">
        <v>210</v>
      </c>
      <c r="D120" s="52"/>
      <c r="E120" s="12"/>
      <c r="F120" s="5"/>
      <c r="G120" s="5"/>
      <c r="H120" s="45"/>
      <c r="I120" s="45">
        <f t="shared" si="10"/>
        <v>0</v>
      </c>
    </row>
    <row r="121" spans="1:9" ht="15.5" x14ac:dyDescent="0.35">
      <c r="A121" s="41">
        <v>122</v>
      </c>
      <c r="B121" s="46" t="s">
        <v>211</v>
      </c>
      <c r="C121" s="14" t="s">
        <v>212</v>
      </c>
      <c r="D121" s="52" t="s">
        <v>30</v>
      </c>
      <c r="E121" s="12">
        <v>522</v>
      </c>
      <c r="F121" s="5">
        <v>408313</v>
      </c>
      <c r="G121" s="5">
        <f>+F121*E121</f>
        <v>213139386</v>
      </c>
      <c r="H121" s="45">
        <f>+F121/$C$7</f>
        <v>12.040202320857194</v>
      </c>
      <c r="I121" s="45">
        <f t="shared" si="10"/>
        <v>6284.9856114874556</v>
      </c>
    </row>
    <row r="122" spans="1:9" ht="15.5" x14ac:dyDescent="0.35">
      <c r="A122" s="41">
        <v>123</v>
      </c>
      <c r="B122" s="35" t="s">
        <v>213</v>
      </c>
      <c r="C122" s="30" t="s">
        <v>214</v>
      </c>
      <c r="D122" s="52"/>
      <c r="E122" s="12"/>
      <c r="F122" s="5"/>
      <c r="G122" s="5"/>
      <c r="H122" s="45"/>
      <c r="I122" s="45">
        <f t="shared" si="10"/>
        <v>0</v>
      </c>
    </row>
    <row r="123" spans="1:9" ht="15.5" x14ac:dyDescent="0.35">
      <c r="A123" s="41">
        <v>124</v>
      </c>
      <c r="B123" s="46" t="s">
        <v>215</v>
      </c>
      <c r="C123" s="14" t="s">
        <v>216</v>
      </c>
      <c r="D123" s="52" t="s">
        <v>30</v>
      </c>
      <c r="E123" s="12">
        <v>101.76</v>
      </c>
      <c r="F123" s="5">
        <v>193660</v>
      </c>
      <c r="G123" s="5">
        <f>+F123*E123</f>
        <v>19706841.600000001</v>
      </c>
      <c r="H123" s="45">
        <f>+F123/$C$7</f>
        <v>5.710583746922592</v>
      </c>
      <c r="I123" s="45">
        <f t="shared" si="10"/>
        <v>581.10900208684302</v>
      </c>
    </row>
    <row r="124" spans="1:9" ht="15.4" customHeight="1" x14ac:dyDescent="0.35">
      <c r="A124" s="41"/>
      <c r="B124" s="46" t="s">
        <v>217</v>
      </c>
      <c r="C124" s="14" t="s">
        <v>218</v>
      </c>
      <c r="D124" s="52" t="s">
        <v>15</v>
      </c>
      <c r="E124" s="12">
        <v>20</v>
      </c>
      <c r="F124" s="5">
        <v>415633</v>
      </c>
      <c r="G124" s="5">
        <f>+F124*E124</f>
        <v>8312660</v>
      </c>
      <c r="H124" s="45">
        <f>+F124/$C$7</f>
        <v>12.256052124778879</v>
      </c>
      <c r="I124" s="45">
        <f t="shared" ref="I124" si="13">+H124*E124</f>
        <v>245.12104249557757</v>
      </c>
    </row>
    <row r="125" spans="1:9" ht="15.4" customHeight="1" x14ac:dyDescent="0.35">
      <c r="A125" s="41">
        <v>125</v>
      </c>
      <c r="B125" s="35" t="s">
        <v>219</v>
      </c>
      <c r="C125" s="30" t="s">
        <v>220</v>
      </c>
      <c r="D125" s="52"/>
      <c r="E125" s="12"/>
      <c r="F125" s="5"/>
      <c r="G125" s="5"/>
      <c r="H125" s="45"/>
      <c r="I125" s="45">
        <f>+H125*E125</f>
        <v>0</v>
      </c>
    </row>
    <row r="126" spans="1:9" ht="15.5" x14ac:dyDescent="0.35">
      <c r="A126" s="41">
        <v>126</v>
      </c>
      <c r="B126" s="13" t="s">
        <v>221</v>
      </c>
      <c r="C126" s="14" t="s">
        <v>222</v>
      </c>
      <c r="D126" s="52" t="s">
        <v>30</v>
      </c>
      <c r="E126" s="12">
        <v>94.64</v>
      </c>
      <c r="F126" s="5">
        <v>32825</v>
      </c>
      <c r="G126" s="5">
        <f t="shared" ref="G126:G132" si="14">+F126*E126</f>
        <v>3106558</v>
      </c>
      <c r="H126" s="45">
        <f>+F126/$C$7</f>
        <v>0.96793303466247071</v>
      </c>
      <c r="I126" s="45">
        <f>+H126*E126</f>
        <v>91.605182400456229</v>
      </c>
    </row>
    <row r="127" spans="1:9" ht="15.5" x14ac:dyDescent="0.35">
      <c r="A127" s="41">
        <v>127</v>
      </c>
      <c r="B127" s="13" t="s">
        <v>223</v>
      </c>
      <c r="C127" s="14" t="s">
        <v>224</v>
      </c>
      <c r="D127" s="52" t="s">
        <v>30</v>
      </c>
      <c r="E127" s="12">
        <v>115</v>
      </c>
      <c r="F127" s="5">
        <v>75332</v>
      </c>
      <c r="G127" s="5">
        <f t="shared" si="14"/>
        <v>8663180</v>
      </c>
      <c r="H127" s="45">
        <f>+F127/$C$7</f>
        <v>2.2213657689929396</v>
      </c>
      <c r="I127" s="45">
        <f>+H127*E127</f>
        <v>255.45706343418806</v>
      </c>
    </row>
    <row r="128" spans="1:9" ht="15.5" x14ac:dyDescent="0.35">
      <c r="A128" s="41"/>
      <c r="B128" s="13" t="s">
        <v>225</v>
      </c>
      <c r="C128" s="14" t="s">
        <v>226</v>
      </c>
      <c r="D128" s="52" t="s">
        <v>30</v>
      </c>
      <c r="E128" s="12">
        <f>34.2+15</f>
        <v>49.2</v>
      </c>
      <c r="F128" s="5">
        <v>207229</v>
      </c>
      <c r="G128" s="5">
        <f t="shared" si="14"/>
        <v>10195666.800000001</v>
      </c>
      <c r="H128" s="45">
        <f t="shared" ref="H128:H129" si="15">+F128/$C$7</f>
        <v>6.1107020514872552</v>
      </c>
      <c r="I128" s="45">
        <f t="shared" ref="I128:I129" si="16">+H128*E128</f>
        <v>300.64654093317296</v>
      </c>
    </row>
    <row r="129" spans="1:9" ht="15.4" customHeight="1" x14ac:dyDescent="0.35">
      <c r="A129" s="41">
        <v>128</v>
      </c>
      <c r="B129" s="13" t="s">
        <v>227</v>
      </c>
      <c r="C129" s="14" t="s">
        <v>228</v>
      </c>
      <c r="D129" s="52" t="s">
        <v>30</v>
      </c>
      <c r="E129" s="12">
        <v>98</v>
      </c>
      <c r="F129" s="5">
        <v>178910</v>
      </c>
      <c r="G129" s="5">
        <f t="shared" si="14"/>
        <v>17533180</v>
      </c>
      <c r="H129" s="45">
        <f t="shared" si="15"/>
        <v>5.2756404944847723</v>
      </c>
      <c r="I129" s="45">
        <f t="shared" si="16"/>
        <v>517.0127684595077</v>
      </c>
    </row>
    <row r="130" spans="1:9" s="41" customFormat="1" ht="12.75" customHeight="1" x14ac:dyDescent="0.35">
      <c r="A130" s="41">
        <v>129</v>
      </c>
      <c r="B130" s="25" t="s">
        <v>229</v>
      </c>
      <c r="C130" s="14" t="s">
        <v>230</v>
      </c>
      <c r="D130" s="52" t="s">
        <v>1318</v>
      </c>
      <c r="E130" s="12">
        <v>490.33</v>
      </c>
      <c r="F130" s="5">
        <v>25190</v>
      </c>
      <c r="G130" s="5">
        <f t="shared" si="14"/>
        <v>12351412.699999999</v>
      </c>
      <c r="H130" s="45">
        <f>+F130/$C$7</f>
        <v>0.74279461212940256</v>
      </c>
      <c r="I130" s="45">
        <f t="shared" ref="I130:I142" si="17">+H130*E130</f>
        <v>364.21448216540995</v>
      </c>
    </row>
    <row r="131" spans="1:9" s="41" customFormat="1" ht="12.75" customHeight="1" x14ac:dyDescent="0.35">
      <c r="A131" s="41">
        <v>130</v>
      </c>
      <c r="B131" s="25" t="s">
        <v>231</v>
      </c>
      <c r="C131" s="14" t="s">
        <v>232</v>
      </c>
      <c r="D131" s="52" t="s">
        <v>1318</v>
      </c>
      <c r="E131" s="12">
        <v>52.16</v>
      </c>
      <c r="F131" s="5">
        <v>29388</v>
      </c>
      <c r="G131" s="5">
        <f t="shared" si="14"/>
        <v>1532878.0799999998</v>
      </c>
      <c r="H131" s="45">
        <f>+F131/$C$7</f>
        <v>0.86658388492492577</v>
      </c>
      <c r="I131" s="45">
        <f t="shared" si="17"/>
        <v>45.201015437684127</v>
      </c>
    </row>
    <row r="132" spans="1:9" ht="15.4" customHeight="1" x14ac:dyDescent="0.35">
      <c r="A132" s="41">
        <v>131</v>
      </c>
      <c r="B132" s="46" t="s">
        <v>233</v>
      </c>
      <c r="C132" s="60" t="s">
        <v>234</v>
      </c>
      <c r="D132" s="52" t="s">
        <v>30</v>
      </c>
      <c r="E132" s="12">
        <v>46.08</v>
      </c>
      <c r="F132" s="5">
        <v>202132</v>
      </c>
      <c r="G132" s="5">
        <f t="shared" si="14"/>
        <v>9314242.5600000005</v>
      </c>
      <c r="H132" s="45">
        <f>+F132/$C$7</f>
        <v>5.9604033560516232</v>
      </c>
      <c r="I132" s="45">
        <f t="shared" si="17"/>
        <v>274.6553866468588</v>
      </c>
    </row>
    <row r="133" spans="1:9" ht="15.4" customHeight="1" x14ac:dyDescent="0.35">
      <c r="A133" s="41">
        <v>132</v>
      </c>
      <c r="B133" s="35" t="s">
        <v>235</v>
      </c>
      <c r="C133" s="30" t="s">
        <v>236</v>
      </c>
      <c r="D133" s="52"/>
      <c r="E133" s="12"/>
      <c r="F133" s="5"/>
      <c r="G133" s="5"/>
      <c r="H133" s="45"/>
      <c r="I133" s="45">
        <f t="shared" si="17"/>
        <v>0</v>
      </c>
    </row>
    <row r="134" spans="1:9" ht="15.4" customHeight="1" x14ac:dyDescent="0.35">
      <c r="A134" s="41">
        <v>133</v>
      </c>
      <c r="B134" s="46" t="s">
        <v>237</v>
      </c>
      <c r="C134" s="60" t="s">
        <v>238</v>
      </c>
      <c r="D134" s="52" t="s">
        <v>1318</v>
      </c>
      <c r="E134" s="12">
        <v>68.63</v>
      </c>
      <c r="F134" s="5">
        <v>9700</v>
      </c>
      <c r="G134" s="5">
        <f>+F134*E134</f>
        <v>665711</v>
      </c>
      <c r="H134" s="45">
        <f>+F134/$C$7</f>
        <v>0.28603047787436303</v>
      </c>
      <c r="I134" s="45">
        <f t="shared" si="17"/>
        <v>19.630271696517532</v>
      </c>
    </row>
    <row r="135" spans="1:9" ht="15.4" customHeight="1" x14ac:dyDescent="0.35">
      <c r="A135" s="41">
        <v>134</v>
      </c>
      <c r="B135" s="46" t="s">
        <v>239</v>
      </c>
      <c r="C135" s="60" t="s">
        <v>240</v>
      </c>
      <c r="D135" s="52" t="s">
        <v>1318</v>
      </c>
      <c r="E135" s="12">
        <v>80.069999999999993</v>
      </c>
      <c r="F135" s="5">
        <v>4998</v>
      </c>
      <c r="G135" s="5">
        <f>+F135*E135</f>
        <v>400189.86</v>
      </c>
      <c r="H135" s="45">
        <f>+F135/$C$7</f>
        <v>0.1473794153006254</v>
      </c>
      <c r="I135" s="45">
        <f t="shared" si="17"/>
        <v>11.800669783121075</v>
      </c>
    </row>
    <row r="136" spans="1:9" ht="15.4" customHeight="1" x14ac:dyDescent="0.35">
      <c r="A136" s="41">
        <v>135</v>
      </c>
      <c r="B136" s="35" t="s">
        <v>241</v>
      </c>
      <c r="C136" s="30" t="s">
        <v>242</v>
      </c>
      <c r="D136" s="52"/>
      <c r="E136" s="12"/>
      <c r="F136" s="5"/>
      <c r="G136" s="5"/>
      <c r="H136" s="45"/>
      <c r="I136" s="45">
        <f t="shared" si="17"/>
        <v>0</v>
      </c>
    </row>
    <row r="137" spans="1:9" ht="15.4" customHeight="1" x14ac:dyDescent="0.35">
      <c r="A137" s="41">
        <v>136</v>
      </c>
      <c r="B137" s="46" t="s">
        <v>243</v>
      </c>
      <c r="C137" s="60" t="s">
        <v>244</v>
      </c>
      <c r="D137" s="52" t="s">
        <v>1318</v>
      </c>
      <c r="E137" s="12">
        <v>86.26</v>
      </c>
      <c r="F137" s="5">
        <v>40520</v>
      </c>
      <c r="G137" s="5">
        <f t="shared" ref="G137:G145" si="18">+F137*E137</f>
        <v>3495255.2</v>
      </c>
      <c r="H137" s="45">
        <f t="shared" ref="H137:H142" si="19">+F137/$C$7</f>
        <v>1.1948407178834215</v>
      </c>
      <c r="I137" s="45">
        <f t="shared" si="17"/>
        <v>103.06696032462395</v>
      </c>
    </row>
    <row r="138" spans="1:9" ht="15.4" customHeight="1" x14ac:dyDescent="0.35">
      <c r="A138" s="41">
        <v>137</v>
      </c>
      <c r="B138" s="46" t="s">
        <v>245</v>
      </c>
      <c r="C138" s="60" t="s">
        <v>246</v>
      </c>
      <c r="D138" s="52" t="s">
        <v>1318</v>
      </c>
      <c r="E138" s="12">
        <v>8.01</v>
      </c>
      <c r="F138" s="5">
        <v>66564</v>
      </c>
      <c r="G138" s="5">
        <f t="shared" si="18"/>
        <v>533177.64</v>
      </c>
      <c r="H138" s="45">
        <f t="shared" si="19"/>
        <v>1.9628178071370206</v>
      </c>
      <c r="I138" s="45">
        <f t="shared" si="17"/>
        <v>15.722170635167535</v>
      </c>
    </row>
    <row r="139" spans="1:9" ht="15.4" customHeight="1" x14ac:dyDescent="0.35">
      <c r="A139" s="41">
        <v>138</v>
      </c>
      <c r="B139" s="46" t="s">
        <v>247</v>
      </c>
      <c r="C139" s="60" t="s">
        <v>248</v>
      </c>
      <c r="D139" s="52" t="s">
        <v>1318</v>
      </c>
      <c r="E139" s="12">
        <v>36.11</v>
      </c>
      <c r="F139" s="5">
        <v>12165</v>
      </c>
      <c r="G139" s="5">
        <f t="shared" si="18"/>
        <v>439278.14999999997</v>
      </c>
      <c r="H139" s="45">
        <f t="shared" si="19"/>
        <v>0.35871760446820888</v>
      </c>
      <c r="I139" s="45">
        <f t="shared" si="17"/>
        <v>12.953292697347022</v>
      </c>
    </row>
    <row r="140" spans="1:9" ht="15.4" customHeight="1" x14ac:dyDescent="0.35">
      <c r="A140" s="41">
        <v>139</v>
      </c>
      <c r="B140" s="46" t="s">
        <v>249</v>
      </c>
      <c r="C140" s="60" t="s">
        <v>250</v>
      </c>
      <c r="D140" s="52" t="s">
        <v>1318</v>
      </c>
      <c r="E140" s="12">
        <v>198.59</v>
      </c>
      <c r="F140" s="5">
        <v>314294</v>
      </c>
      <c r="G140" s="5">
        <f t="shared" si="18"/>
        <v>62415645.460000001</v>
      </c>
      <c r="H140" s="45">
        <f t="shared" si="19"/>
        <v>9.2678003106232012</v>
      </c>
      <c r="I140" s="45">
        <f t="shared" si="17"/>
        <v>1840.4924636866615</v>
      </c>
    </row>
    <row r="141" spans="1:9" ht="15.4" customHeight="1" x14ac:dyDescent="0.35">
      <c r="A141" s="41">
        <v>140</v>
      </c>
      <c r="B141" s="46" t="s">
        <v>251</v>
      </c>
      <c r="C141" s="60" t="s">
        <v>252</v>
      </c>
      <c r="D141" s="52" t="s">
        <v>1318</v>
      </c>
      <c r="E141" s="12">
        <v>4.58</v>
      </c>
      <c r="F141" s="5">
        <v>48554</v>
      </c>
      <c r="G141" s="5">
        <f t="shared" si="18"/>
        <v>222377.32</v>
      </c>
      <c r="H141" s="45">
        <f t="shared" si="19"/>
        <v>1.4317447239909096</v>
      </c>
      <c r="I141" s="45">
        <f t="shared" si="17"/>
        <v>6.5573908358783664</v>
      </c>
    </row>
    <row r="142" spans="1:9" ht="15.4" customHeight="1" x14ac:dyDescent="0.35">
      <c r="A142" s="41">
        <v>141</v>
      </c>
      <c r="B142" s="46" t="s">
        <v>253</v>
      </c>
      <c r="C142" s="14" t="s">
        <v>254</v>
      </c>
      <c r="D142" s="52" t="s">
        <v>1318</v>
      </c>
      <c r="E142" s="12">
        <v>151.15</v>
      </c>
      <c r="F142" s="5">
        <v>405368</v>
      </c>
      <c r="G142" s="5">
        <f t="shared" si="18"/>
        <v>61271373.200000003</v>
      </c>
      <c r="H142" s="45">
        <f t="shared" si="19"/>
        <v>11.953361108760287</v>
      </c>
      <c r="I142" s="45">
        <f t="shared" si="17"/>
        <v>1806.7505315891174</v>
      </c>
    </row>
    <row r="143" spans="1:9" ht="15.4" customHeight="1" x14ac:dyDescent="0.35">
      <c r="A143" s="41">
        <v>142</v>
      </c>
      <c r="B143" s="46">
        <v>12.14</v>
      </c>
      <c r="C143" s="60" t="s">
        <v>255</v>
      </c>
      <c r="D143" s="52" t="s">
        <v>1318</v>
      </c>
      <c r="E143" s="12">
        <v>225</v>
      </c>
      <c r="F143" s="5">
        <v>262395</v>
      </c>
      <c r="G143" s="5">
        <f t="shared" si="18"/>
        <v>59038875</v>
      </c>
      <c r="H143" s="45">
        <f t="shared" ref="H143" si="20">+F143/$C$7</f>
        <v>7.7374193032828336</v>
      </c>
      <c r="I143" s="45">
        <f t="shared" ref="I143" si="21">+H143*E143</f>
        <v>1740.9193432386376</v>
      </c>
    </row>
    <row r="144" spans="1:9" ht="15.4" customHeight="1" x14ac:dyDescent="0.35">
      <c r="A144" s="41">
        <v>143</v>
      </c>
      <c r="B144" s="46">
        <v>12.15</v>
      </c>
      <c r="C144" s="60" t="s">
        <v>256</v>
      </c>
      <c r="D144" s="52" t="s">
        <v>30</v>
      </c>
      <c r="E144" s="12">
        <v>50.62</v>
      </c>
      <c r="F144" s="5">
        <v>154015</v>
      </c>
      <c r="G144" s="5">
        <f t="shared" si="18"/>
        <v>7796239.2999999998</v>
      </c>
      <c r="H144" s="45">
        <f>+F144/$C$7</f>
        <v>4.5415447474041262</v>
      </c>
      <c r="I144" s="45">
        <f>+H144*E144</f>
        <v>229.89299511359687</v>
      </c>
    </row>
    <row r="145" spans="1:9" ht="15.4" customHeight="1" x14ac:dyDescent="0.35">
      <c r="A145" s="41">
        <v>144</v>
      </c>
      <c r="B145" s="46">
        <v>12.16</v>
      </c>
      <c r="C145" s="60" t="s">
        <v>257</v>
      </c>
      <c r="D145" s="52" t="s">
        <v>30</v>
      </c>
      <c r="E145" s="12">
        <v>83.27</v>
      </c>
      <c r="F145" s="5">
        <v>21688</v>
      </c>
      <c r="G145" s="5">
        <f t="shared" si="18"/>
        <v>1805959.76</v>
      </c>
      <c r="H145" s="45">
        <f>+F145/$C$7</f>
        <v>0.63952876331331809</v>
      </c>
      <c r="I145" s="45">
        <f>+H145*E145</f>
        <v>53.253560121099994</v>
      </c>
    </row>
    <row r="146" spans="1:9" ht="15.4" customHeight="1" x14ac:dyDescent="0.35">
      <c r="A146" s="41">
        <v>145</v>
      </c>
      <c r="B146" s="46">
        <v>12.17</v>
      </c>
      <c r="C146" s="60" t="s">
        <v>258</v>
      </c>
      <c r="D146" s="52"/>
      <c r="E146" s="12"/>
      <c r="F146" s="5"/>
      <c r="G146" s="5"/>
      <c r="H146" s="45"/>
      <c r="I146" s="45"/>
    </row>
    <row r="147" spans="1:9" s="41" customFormat="1" ht="12.75" customHeight="1" x14ac:dyDescent="0.35">
      <c r="A147" s="41">
        <v>146</v>
      </c>
      <c r="B147" s="59" t="s">
        <v>259</v>
      </c>
      <c r="C147" s="14" t="s">
        <v>260</v>
      </c>
      <c r="D147" s="52" t="s">
        <v>15</v>
      </c>
      <c r="E147" s="12">
        <v>22.78</v>
      </c>
      <c r="F147" s="5">
        <v>454898</v>
      </c>
      <c r="G147" s="5">
        <f t="shared" ref="G147:G157" si="22">+F147*E147</f>
        <v>10362576.440000001</v>
      </c>
      <c r="H147" s="45">
        <f t="shared" ref="H147:H157" si="23">+F147/$C$7</f>
        <v>13.413885806607421</v>
      </c>
      <c r="I147" s="45">
        <f t="shared" ref="I147:I161" si="24">+H147*E147</f>
        <v>305.56831867451706</v>
      </c>
    </row>
    <row r="148" spans="1:9" s="41" customFormat="1" ht="12.75" customHeight="1" x14ac:dyDescent="0.35">
      <c r="A148" s="41">
        <v>147</v>
      </c>
      <c r="B148" s="58" t="s">
        <v>261</v>
      </c>
      <c r="C148" s="14" t="s">
        <v>262</v>
      </c>
      <c r="D148" s="11" t="s">
        <v>15</v>
      </c>
      <c r="E148" s="12">
        <v>22.78</v>
      </c>
      <c r="F148" s="5">
        <v>454898</v>
      </c>
      <c r="G148" s="5">
        <f t="shared" si="22"/>
        <v>10362576.440000001</v>
      </c>
      <c r="H148" s="45">
        <f t="shared" si="23"/>
        <v>13.413885806607421</v>
      </c>
      <c r="I148" s="45">
        <f t="shared" si="24"/>
        <v>305.56831867451706</v>
      </c>
    </row>
    <row r="149" spans="1:9" s="41" customFormat="1" ht="12.75" customHeight="1" x14ac:dyDescent="0.35">
      <c r="A149" s="41">
        <v>148</v>
      </c>
      <c r="B149" s="59" t="s">
        <v>263</v>
      </c>
      <c r="C149" s="14" t="s">
        <v>264</v>
      </c>
      <c r="D149" s="11" t="s">
        <v>15</v>
      </c>
      <c r="E149" s="12">
        <v>19</v>
      </c>
      <c r="F149" s="5">
        <v>454898</v>
      </c>
      <c r="G149" s="5">
        <f t="shared" si="22"/>
        <v>8643062</v>
      </c>
      <c r="H149" s="45">
        <f t="shared" si="23"/>
        <v>13.413885806607421</v>
      </c>
      <c r="I149" s="45">
        <f t="shared" si="24"/>
        <v>254.86383032554102</v>
      </c>
    </row>
    <row r="150" spans="1:9" s="41" customFormat="1" ht="12.75" customHeight="1" x14ac:dyDescent="0.35">
      <c r="A150" s="41">
        <v>149</v>
      </c>
      <c r="B150" s="58">
        <v>12.18</v>
      </c>
      <c r="C150" s="14" t="s">
        <v>265</v>
      </c>
      <c r="D150" s="11" t="s">
        <v>15</v>
      </c>
      <c r="E150" s="12">
        <v>2</v>
      </c>
      <c r="F150" s="5">
        <v>2884557</v>
      </c>
      <c r="G150" s="5">
        <f t="shared" si="22"/>
        <v>5769114</v>
      </c>
      <c r="H150" s="45">
        <f t="shared" si="23"/>
        <v>85.058888367612269</v>
      </c>
      <c r="I150" s="45">
        <f t="shared" si="24"/>
        <v>170.11777673522454</v>
      </c>
    </row>
    <row r="151" spans="1:9" s="41" customFormat="1" ht="12.75" customHeight="1" x14ac:dyDescent="0.35">
      <c r="A151" s="41">
        <v>150</v>
      </c>
      <c r="B151" s="58">
        <v>12.19</v>
      </c>
      <c r="C151" s="14" t="s">
        <v>266</v>
      </c>
      <c r="D151" s="11" t="s">
        <v>30</v>
      </c>
      <c r="E151" s="12">
        <v>88.21</v>
      </c>
      <c r="F151" s="5">
        <v>127639</v>
      </c>
      <c r="G151" s="5">
        <f t="shared" si="22"/>
        <v>11259036.189999999</v>
      </c>
      <c r="H151" s="45">
        <f t="shared" si="23"/>
        <v>3.7637777490109094</v>
      </c>
      <c r="I151" s="45">
        <f t="shared" si="24"/>
        <v>332.0028352402523</v>
      </c>
    </row>
    <row r="152" spans="1:9" s="41" customFormat="1" ht="12.75" customHeight="1" x14ac:dyDescent="0.35">
      <c r="A152" s="41">
        <v>151</v>
      </c>
      <c r="B152" s="61">
        <v>12.2</v>
      </c>
      <c r="C152" s="14" t="s">
        <v>267</v>
      </c>
      <c r="D152" s="11" t="s">
        <v>30</v>
      </c>
      <c r="E152" s="12">
        <v>286.60000000000002</v>
      </c>
      <c r="F152" s="5">
        <v>85656</v>
      </c>
      <c r="G152" s="5">
        <f t="shared" si="22"/>
        <v>24549009.600000001</v>
      </c>
      <c r="H152" s="45">
        <f t="shared" si="23"/>
        <v>2.5257965580212822</v>
      </c>
      <c r="I152" s="45">
        <f t="shared" si="24"/>
        <v>723.89329352889956</v>
      </c>
    </row>
    <row r="153" spans="1:9" s="41" customFormat="1" ht="12.75" customHeight="1" x14ac:dyDescent="0.35">
      <c r="A153" s="41">
        <v>152</v>
      </c>
      <c r="B153" s="58">
        <v>12.21</v>
      </c>
      <c r="C153" s="14" t="s">
        <v>268</v>
      </c>
      <c r="D153" s="11" t="s">
        <v>30</v>
      </c>
      <c r="E153" s="12">
        <v>140</v>
      </c>
      <c r="F153" s="5">
        <v>66302</v>
      </c>
      <c r="G153" s="5">
        <f t="shared" si="22"/>
        <v>9282280</v>
      </c>
      <c r="H153" s="45">
        <f t="shared" si="23"/>
        <v>1.9550920354665997</v>
      </c>
      <c r="I153" s="45">
        <f t="shared" si="24"/>
        <v>273.71288496532395</v>
      </c>
    </row>
    <row r="154" spans="1:9" s="41" customFormat="1" ht="12.75" customHeight="1" x14ac:dyDescent="0.35">
      <c r="A154" s="41">
        <v>153</v>
      </c>
      <c r="B154" s="58">
        <v>12.22</v>
      </c>
      <c r="C154" s="14" t="s">
        <v>269</v>
      </c>
      <c r="D154" s="11" t="s">
        <v>30</v>
      </c>
      <c r="E154" s="12">
        <v>155.72999999999999</v>
      </c>
      <c r="F154" s="5">
        <v>142713</v>
      </c>
      <c r="G154" s="5">
        <f t="shared" si="22"/>
        <v>22224695.489999998</v>
      </c>
      <c r="H154" s="45">
        <f t="shared" si="23"/>
        <v>4.2082750091632954</v>
      </c>
      <c r="I154" s="45">
        <f t="shared" si="24"/>
        <v>655.35466717700001</v>
      </c>
    </row>
    <row r="155" spans="1:9" s="41" customFormat="1" ht="12.75" customHeight="1" x14ac:dyDescent="0.35">
      <c r="A155" s="41">
        <v>154</v>
      </c>
      <c r="B155" s="58">
        <v>12.23</v>
      </c>
      <c r="C155" s="14" t="s">
        <v>270</v>
      </c>
      <c r="D155" s="11" t="s">
        <v>30</v>
      </c>
      <c r="E155" s="12">
        <v>18.93</v>
      </c>
      <c r="F155" s="5">
        <v>180108</v>
      </c>
      <c r="G155" s="5">
        <f t="shared" si="22"/>
        <v>3409444.44</v>
      </c>
      <c r="H155" s="45">
        <f t="shared" si="23"/>
        <v>5.3109667328861621</v>
      </c>
      <c r="I155" s="45">
        <f t="shared" si="24"/>
        <v>100.53660025353504</v>
      </c>
    </row>
    <row r="156" spans="1:9" s="41" customFormat="1" ht="12.75" customHeight="1" x14ac:dyDescent="0.35">
      <c r="A156" s="41">
        <v>155</v>
      </c>
      <c r="B156" s="58" t="s">
        <v>271</v>
      </c>
      <c r="C156" s="14" t="s">
        <v>272</v>
      </c>
      <c r="D156" s="11" t="s">
        <v>30</v>
      </c>
      <c r="E156" s="12">
        <v>13.73</v>
      </c>
      <c r="F156" s="5">
        <v>142713</v>
      </c>
      <c r="G156" s="5">
        <f t="shared" si="22"/>
        <v>1959449.49</v>
      </c>
      <c r="H156" s="45">
        <f t="shared" si="23"/>
        <v>4.2082750091632954</v>
      </c>
      <c r="I156" s="45">
        <f t="shared" si="24"/>
        <v>57.779615875812048</v>
      </c>
    </row>
    <row r="157" spans="1:9" s="41" customFormat="1" ht="12.75" customHeight="1" x14ac:dyDescent="0.35">
      <c r="B157" s="58" t="s">
        <v>273</v>
      </c>
      <c r="C157" s="14" t="s">
        <v>274</v>
      </c>
      <c r="D157" s="11" t="s">
        <v>1318</v>
      </c>
      <c r="E157" s="12">
        <v>17.2</v>
      </c>
      <c r="F157" s="5">
        <v>405137</v>
      </c>
      <c r="G157" s="5">
        <f t="shared" si="22"/>
        <v>6968356.3999999994</v>
      </c>
      <c r="H157" s="45">
        <f t="shared" si="23"/>
        <v>11.946549455111938</v>
      </c>
      <c r="I157" s="45">
        <f t="shared" si="24"/>
        <v>205.48065062792534</v>
      </c>
    </row>
    <row r="158" spans="1:9" ht="15.5" x14ac:dyDescent="0.35">
      <c r="A158" s="41">
        <v>156</v>
      </c>
      <c r="B158" s="35"/>
      <c r="C158" s="42" t="s">
        <v>275</v>
      </c>
      <c r="D158" s="11"/>
      <c r="E158" s="12"/>
      <c r="F158" s="5"/>
      <c r="G158" s="12"/>
      <c r="H158" s="12"/>
      <c r="I158" s="45">
        <f t="shared" si="24"/>
        <v>0</v>
      </c>
    </row>
    <row r="159" spans="1:9" ht="15.5" x14ac:dyDescent="0.35">
      <c r="A159" s="41">
        <v>157</v>
      </c>
      <c r="B159" s="35">
        <v>13</v>
      </c>
      <c r="C159" s="30" t="s">
        <v>276</v>
      </c>
      <c r="D159" s="11"/>
      <c r="E159" s="12"/>
      <c r="F159" s="5"/>
      <c r="G159" s="5"/>
      <c r="H159" s="45"/>
      <c r="I159" s="45">
        <f t="shared" si="24"/>
        <v>0</v>
      </c>
    </row>
    <row r="160" spans="1:9" ht="15.5" x14ac:dyDescent="0.35">
      <c r="A160" s="41">
        <v>158</v>
      </c>
      <c r="B160" s="46" t="s">
        <v>277</v>
      </c>
      <c r="C160" s="14" t="s">
        <v>278</v>
      </c>
      <c r="D160" s="11" t="s">
        <v>15</v>
      </c>
      <c r="E160" s="12">
        <v>123</v>
      </c>
      <c r="F160" s="5">
        <v>521667</v>
      </c>
      <c r="G160" s="5">
        <f>+F160*E160</f>
        <v>64165041</v>
      </c>
      <c r="H160" s="45">
        <f>+F160/$C$7</f>
        <v>15.382748587761375</v>
      </c>
      <c r="I160" s="45">
        <f t="shared" si="24"/>
        <v>1892.0780762946492</v>
      </c>
    </row>
    <row r="161" spans="1:9" ht="15.5" x14ac:dyDescent="0.35">
      <c r="A161" s="41">
        <v>159</v>
      </c>
      <c r="B161" s="35" t="s">
        <v>279</v>
      </c>
      <c r="C161" s="30" t="s">
        <v>280</v>
      </c>
      <c r="D161" s="11"/>
      <c r="E161" s="12"/>
      <c r="F161" s="5"/>
      <c r="G161" s="5"/>
      <c r="H161" s="45"/>
      <c r="I161" s="45">
        <f t="shared" si="24"/>
        <v>0</v>
      </c>
    </row>
    <row r="162" spans="1:9" s="41" customFormat="1" ht="12.75" customHeight="1" x14ac:dyDescent="0.35">
      <c r="A162" s="41">
        <v>160</v>
      </c>
      <c r="B162" s="25" t="s">
        <v>281</v>
      </c>
      <c r="C162" s="14" t="s">
        <v>282</v>
      </c>
      <c r="D162" s="11" t="s">
        <v>15</v>
      </c>
      <c r="E162" s="12"/>
      <c r="F162" s="5" t="s">
        <v>283</v>
      </c>
      <c r="G162" s="5"/>
      <c r="H162" s="140" t="str">
        <f>F162</f>
        <v>inc. en 22.11.1</v>
      </c>
      <c r="I162" s="45"/>
    </row>
    <row r="163" spans="1:9" ht="15.5" x14ac:dyDescent="0.35">
      <c r="A163" s="41">
        <v>161</v>
      </c>
      <c r="B163" s="25" t="s">
        <v>285</v>
      </c>
      <c r="C163" s="14" t="s">
        <v>286</v>
      </c>
      <c r="D163" s="11" t="s">
        <v>15</v>
      </c>
      <c r="E163" s="12">
        <v>13</v>
      </c>
      <c r="F163" s="5">
        <v>251899</v>
      </c>
      <c r="G163" s="5">
        <f>+F163*E163</f>
        <v>3274687</v>
      </c>
      <c r="H163" s="45">
        <f>+F163/$C$7</f>
        <v>7.4279166336158937</v>
      </c>
      <c r="I163" s="45">
        <f t="shared" ref="I163:I181" si="25">+H163*E163</f>
        <v>96.562916237006618</v>
      </c>
    </row>
    <row r="164" spans="1:9" ht="15.5" x14ac:dyDescent="0.35">
      <c r="A164" s="41">
        <v>162</v>
      </c>
      <c r="B164" s="35" t="s">
        <v>287</v>
      </c>
      <c r="C164" s="30" t="s">
        <v>288</v>
      </c>
      <c r="D164" s="11"/>
      <c r="E164" s="12"/>
      <c r="F164" s="5"/>
      <c r="G164" s="5"/>
      <c r="H164" s="45"/>
      <c r="I164" s="45">
        <f t="shared" si="25"/>
        <v>0</v>
      </c>
    </row>
    <row r="165" spans="1:9" ht="15.5" x14ac:dyDescent="0.35">
      <c r="A165" s="41">
        <v>163</v>
      </c>
      <c r="B165" s="35" t="s">
        <v>289</v>
      </c>
      <c r="C165" s="30" t="s">
        <v>290</v>
      </c>
      <c r="D165" s="11"/>
      <c r="E165" s="12"/>
      <c r="F165" s="5"/>
      <c r="G165" s="5"/>
      <c r="H165" s="45"/>
      <c r="I165" s="45">
        <f t="shared" si="25"/>
        <v>0</v>
      </c>
    </row>
    <row r="166" spans="1:9" ht="15.4" customHeight="1" x14ac:dyDescent="0.35">
      <c r="A166" s="41">
        <v>164</v>
      </c>
      <c r="B166" s="46" t="s">
        <v>291</v>
      </c>
      <c r="C166" s="14" t="s">
        <v>292</v>
      </c>
      <c r="D166" s="11" t="s">
        <v>15</v>
      </c>
      <c r="E166" s="12">
        <v>369</v>
      </c>
      <c r="F166" s="5">
        <v>15928</v>
      </c>
      <c r="G166" s="5">
        <f>+F166*E166</f>
        <v>5877432</v>
      </c>
      <c r="H166" s="45">
        <f>+F166/$C$7</f>
        <v>0.46967973727658291</v>
      </c>
      <c r="I166" s="45">
        <f t="shared" si="25"/>
        <v>173.31182305505908</v>
      </c>
    </row>
    <row r="167" spans="1:9" ht="15.4" customHeight="1" x14ac:dyDescent="0.35">
      <c r="A167" s="41">
        <v>165</v>
      </c>
      <c r="B167" s="46" t="s">
        <v>293</v>
      </c>
      <c r="C167" s="14" t="s">
        <v>294</v>
      </c>
      <c r="D167" s="11" t="s">
        <v>15</v>
      </c>
      <c r="E167" s="12">
        <v>64</v>
      </c>
      <c r="F167" s="5">
        <v>15546</v>
      </c>
      <c r="G167" s="5">
        <f>+F167*E167</f>
        <v>994944</v>
      </c>
      <c r="H167" s="45">
        <f>+F167/$C$7</f>
        <v>0.45841544423039665</v>
      </c>
      <c r="I167" s="45">
        <f t="shared" si="25"/>
        <v>29.338588430745386</v>
      </c>
    </row>
    <row r="168" spans="1:9" ht="15.4" customHeight="1" x14ac:dyDescent="0.35">
      <c r="A168" s="41">
        <v>166</v>
      </c>
      <c r="B168" s="35" t="s">
        <v>295</v>
      </c>
      <c r="C168" s="30" t="s">
        <v>296</v>
      </c>
      <c r="D168" s="11"/>
      <c r="E168" s="12"/>
      <c r="F168" s="5"/>
      <c r="G168" s="5"/>
      <c r="H168" s="45"/>
      <c r="I168" s="45">
        <f t="shared" si="25"/>
        <v>0</v>
      </c>
    </row>
    <row r="169" spans="1:9" ht="15.4" customHeight="1" x14ac:dyDescent="0.35">
      <c r="A169" s="41">
        <v>167</v>
      </c>
      <c r="B169" s="46" t="s">
        <v>297</v>
      </c>
      <c r="C169" s="60" t="s">
        <v>298</v>
      </c>
      <c r="D169" s="11" t="s">
        <v>15</v>
      </c>
      <c r="E169" s="62">
        <v>150</v>
      </c>
      <c r="F169" s="5">
        <v>110353</v>
      </c>
      <c r="G169" s="5">
        <f t="shared" ref="G169:G176" si="26">+F169*E169</f>
        <v>16552950</v>
      </c>
      <c r="H169" s="45">
        <f t="shared" ref="H169:H176" si="27">+F169/$C$7</f>
        <v>3.2540537448319156</v>
      </c>
      <c r="I169" s="45">
        <f t="shared" si="25"/>
        <v>488.10806172478732</v>
      </c>
    </row>
    <row r="170" spans="1:9" ht="15.4" customHeight="1" x14ac:dyDescent="0.35">
      <c r="A170" s="41">
        <v>168</v>
      </c>
      <c r="B170" s="46" t="s">
        <v>299</v>
      </c>
      <c r="C170" s="60" t="s">
        <v>300</v>
      </c>
      <c r="D170" s="11" t="s">
        <v>15</v>
      </c>
      <c r="E170" s="12">
        <v>53</v>
      </c>
      <c r="F170" s="5">
        <v>39128</v>
      </c>
      <c r="G170" s="5">
        <f t="shared" si="26"/>
        <v>2073784</v>
      </c>
      <c r="H170" s="45">
        <f t="shared" si="27"/>
        <v>1.153793869924544</v>
      </c>
      <c r="I170" s="45">
        <f t="shared" si="25"/>
        <v>61.151075106000832</v>
      </c>
    </row>
    <row r="171" spans="1:9" ht="15.4" customHeight="1" x14ac:dyDescent="0.35">
      <c r="A171" s="41">
        <v>169</v>
      </c>
      <c r="B171" s="46" t="s">
        <v>301</v>
      </c>
      <c r="C171" s="14" t="s">
        <v>302</v>
      </c>
      <c r="D171" s="11" t="s">
        <v>15</v>
      </c>
      <c r="E171" s="12">
        <v>176</v>
      </c>
      <c r="F171" s="5">
        <v>14148</v>
      </c>
      <c r="G171" s="5">
        <f t="shared" si="26"/>
        <v>2490048</v>
      </c>
      <c r="H171" s="45">
        <f t="shared" si="27"/>
        <v>0.41719167020273074</v>
      </c>
      <c r="I171" s="45">
        <f t="shared" si="25"/>
        <v>73.425733955680613</v>
      </c>
    </row>
    <row r="172" spans="1:9" ht="15.4" customHeight="1" x14ac:dyDescent="0.35">
      <c r="A172" s="41">
        <v>170</v>
      </c>
      <c r="B172" s="46" t="s">
        <v>303</v>
      </c>
      <c r="C172" s="14" t="s">
        <v>304</v>
      </c>
      <c r="D172" s="11" t="s">
        <v>15</v>
      </c>
      <c r="E172" s="62">
        <v>53</v>
      </c>
      <c r="F172" s="5">
        <v>52647</v>
      </c>
      <c r="G172" s="5">
        <f t="shared" si="26"/>
        <v>2790291</v>
      </c>
      <c r="H172" s="45">
        <f t="shared" si="27"/>
        <v>1.5524377905826381</v>
      </c>
      <c r="I172" s="45">
        <f t="shared" si="25"/>
        <v>82.279202900879824</v>
      </c>
    </row>
    <row r="173" spans="1:9" ht="15.4" customHeight="1" x14ac:dyDescent="0.35">
      <c r="A173" s="41">
        <v>171</v>
      </c>
      <c r="B173" s="46" t="s">
        <v>305</v>
      </c>
      <c r="C173" s="14" t="s">
        <v>306</v>
      </c>
      <c r="D173" s="11" t="s">
        <v>15</v>
      </c>
      <c r="E173" s="12">
        <v>16</v>
      </c>
      <c r="F173" s="5">
        <v>23909</v>
      </c>
      <c r="G173" s="5">
        <f t="shared" si="26"/>
        <v>382544</v>
      </c>
      <c r="H173" s="45">
        <f t="shared" si="27"/>
        <v>0.70502089644310773</v>
      </c>
      <c r="I173" s="45">
        <f t="shared" si="25"/>
        <v>11.280334343089724</v>
      </c>
    </row>
    <row r="174" spans="1:9" ht="15.4" customHeight="1" x14ac:dyDescent="0.35">
      <c r="A174" s="41">
        <v>172</v>
      </c>
      <c r="B174" s="46" t="s">
        <v>307</v>
      </c>
      <c r="C174" s="14" t="s">
        <v>308</v>
      </c>
      <c r="D174" s="11" t="s">
        <v>15</v>
      </c>
      <c r="E174" s="12">
        <v>150</v>
      </c>
      <c r="F174" s="5">
        <v>40298</v>
      </c>
      <c r="G174" s="5">
        <f t="shared" si="26"/>
        <v>6044700</v>
      </c>
      <c r="H174" s="45">
        <f t="shared" si="27"/>
        <v>1.1882944533382558</v>
      </c>
      <c r="I174" s="45">
        <f t="shared" si="25"/>
        <v>178.24416800073837</v>
      </c>
    </row>
    <row r="175" spans="1:9" ht="15.4" customHeight="1" x14ac:dyDescent="0.35">
      <c r="A175" s="41">
        <v>173</v>
      </c>
      <c r="B175" s="46" t="s">
        <v>309</v>
      </c>
      <c r="C175" s="14" t="s">
        <v>310</v>
      </c>
      <c r="D175" s="11" t="s">
        <v>15</v>
      </c>
      <c r="E175" s="12">
        <v>123</v>
      </c>
      <c r="F175" s="5">
        <v>55922</v>
      </c>
      <c r="G175" s="5">
        <f t="shared" si="26"/>
        <v>6878406</v>
      </c>
      <c r="H175" s="45">
        <f t="shared" si="27"/>
        <v>1.6490099364628998</v>
      </c>
      <c r="I175" s="45">
        <f t="shared" si="25"/>
        <v>202.82822218493669</v>
      </c>
    </row>
    <row r="176" spans="1:9" ht="15.4" customHeight="1" x14ac:dyDescent="0.35">
      <c r="A176" s="41">
        <v>174</v>
      </c>
      <c r="B176" s="46" t="s">
        <v>311</v>
      </c>
      <c r="C176" s="14" t="s">
        <v>312</v>
      </c>
      <c r="D176" s="11" t="s">
        <v>15</v>
      </c>
      <c r="E176" s="12">
        <v>4</v>
      </c>
      <c r="F176" s="5">
        <v>303286</v>
      </c>
      <c r="G176" s="5">
        <f t="shared" si="26"/>
        <v>1213144</v>
      </c>
      <c r="H176" s="45">
        <f t="shared" si="27"/>
        <v>8.9431999497529961</v>
      </c>
      <c r="I176" s="45">
        <f t="shared" si="25"/>
        <v>35.772799799011985</v>
      </c>
    </row>
    <row r="177" spans="1:9" ht="15.4" customHeight="1" x14ac:dyDescent="0.35">
      <c r="A177" s="41">
        <v>175</v>
      </c>
      <c r="B177" s="35"/>
      <c r="C177" s="42" t="s">
        <v>313</v>
      </c>
      <c r="D177" s="11"/>
      <c r="E177" s="12"/>
      <c r="F177" s="5"/>
      <c r="G177" s="12"/>
      <c r="H177" s="12"/>
      <c r="I177" s="45">
        <f t="shared" si="25"/>
        <v>0</v>
      </c>
    </row>
    <row r="178" spans="1:9" ht="15.4" customHeight="1" x14ac:dyDescent="0.35">
      <c r="A178" s="41">
        <v>176</v>
      </c>
      <c r="B178" s="35">
        <v>14</v>
      </c>
      <c r="C178" s="30" t="s">
        <v>314</v>
      </c>
      <c r="D178" s="11"/>
      <c r="E178" s="12"/>
      <c r="F178" s="5"/>
      <c r="G178" s="5"/>
      <c r="H178" s="45"/>
      <c r="I178" s="45">
        <f t="shared" si="25"/>
        <v>0</v>
      </c>
    </row>
    <row r="179" spans="1:9" ht="15.4" customHeight="1" x14ac:dyDescent="0.35">
      <c r="A179" s="41">
        <v>177</v>
      </c>
      <c r="B179" s="46" t="s">
        <v>315</v>
      </c>
      <c r="C179" s="14" t="s">
        <v>316</v>
      </c>
      <c r="D179" s="11" t="s">
        <v>30</v>
      </c>
      <c r="E179" s="12">
        <v>2361.1799999999998</v>
      </c>
      <c r="F179" s="5">
        <v>38043</v>
      </c>
      <c r="G179" s="5">
        <f t="shared" ref="G179:G184" si="28">+F179*E179</f>
        <v>89826370.739999995</v>
      </c>
      <c r="H179" s="45">
        <f t="shared" ref="H179:H184" si="29">+F179/$C$7</f>
        <v>1.1217997391519992</v>
      </c>
      <c r="I179" s="45">
        <f t="shared" si="25"/>
        <v>2648.7711080909171</v>
      </c>
    </row>
    <row r="180" spans="1:9" ht="15.4" customHeight="1" x14ac:dyDescent="0.35">
      <c r="A180" s="41">
        <v>178</v>
      </c>
      <c r="B180" s="46" t="s">
        <v>317</v>
      </c>
      <c r="C180" s="14" t="s">
        <v>318</v>
      </c>
      <c r="D180" s="11" t="s">
        <v>30</v>
      </c>
      <c r="E180" s="12">
        <v>281.54000000000002</v>
      </c>
      <c r="F180" s="5">
        <v>25194</v>
      </c>
      <c r="G180" s="5">
        <f t="shared" si="28"/>
        <v>7093118.7600000007</v>
      </c>
      <c r="H180" s="45">
        <f t="shared" si="29"/>
        <v>0.74291256284192808</v>
      </c>
      <c r="I180" s="45">
        <f t="shared" si="25"/>
        <v>209.15960294251644</v>
      </c>
    </row>
    <row r="181" spans="1:9" ht="15.4" customHeight="1" x14ac:dyDescent="0.35">
      <c r="A181" s="41">
        <v>179</v>
      </c>
      <c r="B181" s="59" t="s">
        <v>319</v>
      </c>
      <c r="C181" s="20" t="s">
        <v>320</v>
      </c>
      <c r="D181" s="11" t="s">
        <v>33</v>
      </c>
      <c r="E181" s="12">
        <v>281.54000000000002</v>
      </c>
      <c r="F181" s="5">
        <v>25194</v>
      </c>
      <c r="G181" s="5">
        <f t="shared" si="28"/>
        <v>7093118.7600000007</v>
      </c>
      <c r="H181" s="45">
        <f t="shared" si="29"/>
        <v>0.74291256284192808</v>
      </c>
      <c r="I181" s="45">
        <f t="shared" si="25"/>
        <v>209.15960294251644</v>
      </c>
    </row>
    <row r="182" spans="1:9" ht="15.4" customHeight="1" x14ac:dyDescent="0.35">
      <c r="A182" s="41">
        <v>180</v>
      </c>
      <c r="B182" s="46" t="s">
        <v>321</v>
      </c>
      <c r="C182" s="14" t="s">
        <v>322</v>
      </c>
      <c r="D182" s="11" t="s">
        <v>30</v>
      </c>
      <c r="E182" s="12">
        <v>96.01</v>
      </c>
      <c r="F182" s="5">
        <v>19272</v>
      </c>
      <c r="G182" s="5">
        <f t="shared" si="28"/>
        <v>1850304.7200000002</v>
      </c>
      <c r="H182" s="45">
        <f t="shared" si="29"/>
        <v>0.56828653294790965</v>
      </c>
      <c r="I182" s="45">
        <f t="shared" ref="I182" si="30">+H182*E182</f>
        <v>54.561190028328809</v>
      </c>
    </row>
    <row r="183" spans="1:9" ht="15.4" customHeight="1" x14ac:dyDescent="0.35">
      <c r="A183" s="41">
        <v>181</v>
      </c>
      <c r="B183" s="46" t="s">
        <v>323</v>
      </c>
      <c r="C183" s="14" t="s">
        <v>324</v>
      </c>
      <c r="D183" s="11" t="s">
        <v>1318</v>
      </c>
      <c r="E183" s="12">
        <v>137.26</v>
      </c>
      <c r="F183" s="5">
        <v>15467</v>
      </c>
      <c r="G183" s="5">
        <f t="shared" si="28"/>
        <v>2123000.42</v>
      </c>
      <c r="H183" s="45">
        <f t="shared" si="29"/>
        <v>0.45608591765801781</v>
      </c>
      <c r="I183" s="45">
        <f>+H183*E183</f>
        <v>62.602353057739521</v>
      </c>
    </row>
    <row r="184" spans="1:9" ht="15.4" customHeight="1" x14ac:dyDescent="0.35">
      <c r="A184" s="41">
        <v>182</v>
      </c>
      <c r="B184" s="46" t="s">
        <v>325</v>
      </c>
      <c r="C184" s="14" t="s">
        <v>326</v>
      </c>
      <c r="D184" s="11" t="s">
        <v>1318</v>
      </c>
      <c r="E184" s="12">
        <v>922.71</v>
      </c>
      <c r="F184" s="5">
        <v>6268</v>
      </c>
      <c r="G184" s="5">
        <f t="shared" si="28"/>
        <v>5783546.2800000003</v>
      </c>
      <c r="H184" s="45">
        <f t="shared" si="29"/>
        <v>0.18482876652747499</v>
      </c>
      <c r="I184" s="45">
        <f>+H184*E184</f>
        <v>170.54335116256644</v>
      </c>
    </row>
    <row r="185" spans="1:9" ht="15.4" customHeight="1" x14ac:dyDescent="0.35">
      <c r="A185" s="41">
        <v>183</v>
      </c>
      <c r="B185" s="35"/>
      <c r="C185" s="42" t="s">
        <v>327</v>
      </c>
      <c r="D185" s="11"/>
      <c r="E185" s="12"/>
      <c r="F185" s="5"/>
      <c r="G185" s="12"/>
      <c r="H185" s="12"/>
      <c r="I185" s="45">
        <f>+H185*E185</f>
        <v>0</v>
      </c>
    </row>
    <row r="186" spans="1:9" ht="15.4" customHeight="1" x14ac:dyDescent="0.35">
      <c r="A186" s="41">
        <v>184</v>
      </c>
      <c r="B186" s="35">
        <v>15</v>
      </c>
      <c r="C186" s="30" t="s">
        <v>328</v>
      </c>
      <c r="D186" s="11"/>
      <c r="E186" s="12"/>
      <c r="F186" s="5"/>
      <c r="G186" s="5"/>
      <c r="H186" s="45"/>
      <c r="I186" s="45">
        <f>+H186*E186</f>
        <v>0</v>
      </c>
    </row>
    <row r="187" spans="1:9" ht="15.4" customHeight="1" x14ac:dyDescent="0.35">
      <c r="A187" s="41">
        <v>185</v>
      </c>
      <c r="B187" s="35" t="s">
        <v>329</v>
      </c>
      <c r="C187" s="30" t="s">
        <v>330</v>
      </c>
      <c r="D187" s="11"/>
      <c r="E187" s="12"/>
      <c r="F187" s="5"/>
      <c r="G187" s="5"/>
      <c r="H187" s="45"/>
      <c r="I187" s="45"/>
    </row>
    <row r="188" spans="1:9" ht="15.4" customHeight="1" x14ac:dyDescent="0.35">
      <c r="A188" s="41">
        <v>186</v>
      </c>
      <c r="B188" s="46" t="s">
        <v>331</v>
      </c>
      <c r="C188" s="14" t="s">
        <v>332</v>
      </c>
      <c r="D188" s="11" t="s">
        <v>30</v>
      </c>
      <c r="E188" s="12">
        <v>17.62</v>
      </c>
      <c r="F188" s="5">
        <v>26170</v>
      </c>
      <c r="G188" s="5">
        <f t="shared" ref="G188:G193" si="31">+F188*E188</f>
        <v>461115.4</v>
      </c>
      <c r="H188" s="45">
        <f t="shared" ref="H188:H193" si="32">+F188/$C$7</f>
        <v>0.77169253669815263</v>
      </c>
      <c r="I188" s="45">
        <f t="shared" ref="I188:I193" si="33">+H188*E188</f>
        <v>13.59722249662145</v>
      </c>
    </row>
    <row r="189" spans="1:9" ht="15.4" customHeight="1" x14ac:dyDescent="0.35">
      <c r="A189" s="41">
        <v>187</v>
      </c>
      <c r="B189" s="46" t="s">
        <v>333</v>
      </c>
      <c r="C189" s="14" t="s">
        <v>334</v>
      </c>
      <c r="D189" s="11" t="s">
        <v>30</v>
      </c>
      <c r="E189" s="12">
        <v>3367.83</v>
      </c>
      <c r="F189" s="5">
        <v>58333</v>
      </c>
      <c r="G189" s="5">
        <f t="shared" si="31"/>
        <v>196455627.38999999</v>
      </c>
      <c r="H189" s="45">
        <f t="shared" si="32"/>
        <v>1.7201047284376514</v>
      </c>
      <c r="I189" s="45">
        <f t="shared" si="33"/>
        <v>5793.0203075741756</v>
      </c>
    </row>
    <row r="190" spans="1:9" s="41" customFormat="1" ht="12.75" customHeight="1" x14ac:dyDescent="0.35">
      <c r="A190" s="41">
        <v>188</v>
      </c>
      <c r="B190" s="58" t="s">
        <v>335</v>
      </c>
      <c r="C190" s="14" t="s">
        <v>336</v>
      </c>
      <c r="D190" s="11" t="s">
        <v>30</v>
      </c>
      <c r="E190" s="12">
        <v>125</v>
      </c>
      <c r="F190" s="5">
        <v>37017</v>
      </c>
      <c r="G190" s="5">
        <f t="shared" si="31"/>
        <v>4627125</v>
      </c>
      <c r="H190" s="45">
        <f t="shared" si="32"/>
        <v>1.0915453813892058</v>
      </c>
      <c r="I190" s="45">
        <f t="shared" si="33"/>
        <v>136.44317267365071</v>
      </c>
    </row>
    <row r="191" spans="1:9" s="41" customFormat="1" ht="12.75" customHeight="1" x14ac:dyDescent="0.35">
      <c r="A191" s="41">
        <v>189</v>
      </c>
      <c r="B191" s="58" t="s">
        <v>337</v>
      </c>
      <c r="C191" s="14" t="s">
        <v>338</v>
      </c>
      <c r="D191" s="11" t="s">
        <v>30</v>
      </c>
      <c r="E191" s="12">
        <v>193</v>
      </c>
      <c r="F191" s="5">
        <v>81657</v>
      </c>
      <c r="G191" s="5">
        <f t="shared" si="31"/>
        <v>15759801</v>
      </c>
      <c r="H191" s="45">
        <f t="shared" si="32"/>
        <v>2.4078753331739033</v>
      </c>
      <c r="I191" s="45">
        <f t="shared" si="33"/>
        <v>464.71993930256332</v>
      </c>
    </row>
    <row r="192" spans="1:9" s="41" customFormat="1" ht="12.75" customHeight="1" x14ac:dyDescent="0.35">
      <c r="A192" s="41">
        <v>190</v>
      </c>
      <c r="B192" s="58" t="s">
        <v>339</v>
      </c>
      <c r="C192" s="14" t="s">
        <v>340</v>
      </c>
      <c r="D192" s="11" t="s">
        <v>30</v>
      </c>
      <c r="E192" s="12">
        <v>98</v>
      </c>
      <c r="F192" s="5">
        <v>81657</v>
      </c>
      <c r="G192" s="5">
        <f t="shared" si="31"/>
        <v>8002386</v>
      </c>
      <c r="H192" s="45">
        <f t="shared" si="32"/>
        <v>2.4078753331739033</v>
      </c>
      <c r="I192" s="45">
        <f t="shared" si="33"/>
        <v>235.97178265104253</v>
      </c>
    </row>
    <row r="193" spans="1:11" s="41" customFormat="1" ht="12.75" customHeight="1" x14ac:dyDescent="0.35">
      <c r="A193" s="41">
        <v>191</v>
      </c>
      <c r="B193" s="58" t="s">
        <v>341</v>
      </c>
      <c r="C193" s="14" t="s">
        <v>342</v>
      </c>
      <c r="D193" s="11" t="s">
        <v>30</v>
      </c>
      <c r="E193" s="12">
        <v>18</v>
      </c>
      <c r="F193" s="5">
        <v>85429</v>
      </c>
      <c r="G193" s="5">
        <f t="shared" si="31"/>
        <v>1537722</v>
      </c>
      <c r="H193" s="45">
        <f t="shared" si="32"/>
        <v>2.5191028550854595</v>
      </c>
      <c r="I193" s="45">
        <f t="shared" si="33"/>
        <v>45.343851391538273</v>
      </c>
    </row>
    <row r="194" spans="1:11" s="41" customFormat="1" ht="12.75" customHeight="1" x14ac:dyDescent="0.35">
      <c r="B194" s="58" t="s">
        <v>343</v>
      </c>
      <c r="C194" s="14" t="s">
        <v>344</v>
      </c>
      <c r="D194" s="11" t="s">
        <v>30</v>
      </c>
      <c r="E194" s="12">
        <v>13.2</v>
      </c>
      <c r="F194" s="5">
        <v>37017</v>
      </c>
      <c r="G194" s="5">
        <f t="shared" ref="G194" si="34">+F194*E194</f>
        <v>488624.39999999997</v>
      </c>
      <c r="H194" s="45">
        <f t="shared" ref="H194" si="35">+F194/$C$7</f>
        <v>1.0915453813892058</v>
      </c>
      <c r="I194" s="45">
        <f t="shared" ref="I194" si="36">+H194*E194</f>
        <v>14.408399034337515</v>
      </c>
      <c r="K194" s="139">
        <v>488624</v>
      </c>
    </row>
    <row r="195" spans="1:11" ht="15.4" customHeight="1" x14ac:dyDescent="0.35">
      <c r="A195" s="41">
        <v>192</v>
      </c>
      <c r="B195" s="35" t="s">
        <v>345</v>
      </c>
      <c r="C195" s="30" t="s">
        <v>346</v>
      </c>
      <c r="D195" s="11"/>
      <c r="E195" s="12"/>
      <c r="F195" s="5"/>
      <c r="G195" s="5"/>
      <c r="H195" s="45"/>
      <c r="I195" s="45">
        <f t="shared" ref="I195:I201" si="37">+H195*E195</f>
        <v>0</v>
      </c>
    </row>
    <row r="196" spans="1:11" ht="15.4" customHeight="1" x14ac:dyDescent="0.35">
      <c r="A196" s="41">
        <v>193</v>
      </c>
      <c r="B196" s="46" t="s">
        <v>347</v>
      </c>
      <c r="C196" s="14" t="s">
        <v>348</v>
      </c>
      <c r="D196" s="11" t="s">
        <v>1318</v>
      </c>
      <c r="E196" s="12">
        <v>610</v>
      </c>
      <c r="F196" s="5">
        <v>8248</v>
      </c>
      <c r="G196" s="5">
        <f>+F196*E196</f>
        <v>5031280</v>
      </c>
      <c r="H196" s="45">
        <f>+F196/$C$7</f>
        <v>0.2432143692276027</v>
      </c>
      <c r="I196" s="45">
        <f t="shared" si="37"/>
        <v>148.36076522883764</v>
      </c>
    </row>
    <row r="197" spans="1:11" ht="15.4" customHeight="1" x14ac:dyDescent="0.35">
      <c r="A197" s="41">
        <v>194</v>
      </c>
      <c r="B197" s="46" t="s">
        <v>349</v>
      </c>
      <c r="C197" s="14" t="s">
        <v>350</v>
      </c>
      <c r="D197" s="11" t="s">
        <v>1318</v>
      </c>
      <c r="E197" s="12">
        <v>610</v>
      </c>
      <c r="F197" s="5">
        <v>8248</v>
      </c>
      <c r="G197" s="5">
        <f>+F197*E197</f>
        <v>5031280</v>
      </c>
      <c r="H197" s="45">
        <f>+F197/$C$7</f>
        <v>0.2432143692276027</v>
      </c>
      <c r="I197" s="45">
        <f t="shared" si="37"/>
        <v>148.36076522883764</v>
      </c>
    </row>
    <row r="198" spans="1:11" ht="15.4" customHeight="1" x14ac:dyDescent="0.35">
      <c r="A198" s="41">
        <v>195</v>
      </c>
      <c r="B198" s="46" t="s">
        <v>351</v>
      </c>
      <c r="C198" s="14" t="s">
        <v>352</v>
      </c>
      <c r="D198" s="11" t="s">
        <v>1318</v>
      </c>
      <c r="E198" s="12">
        <v>607.32000000000005</v>
      </c>
      <c r="F198" s="5">
        <v>9900</v>
      </c>
      <c r="G198" s="5">
        <f>+F198*E198</f>
        <v>6012468.0000000009</v>
      </c>
      <c r="H198" s="45">
        <f>+F198/$C$7</f>
        <v>0.29192801350063857</v>
      </c>
      <c r="I198" s="45">
        <f t="shared" si="37"/>
        <v>177.29372115920782</v>
      </c>
    </row>
    <row r="199" spans="1:11" ht="15.4" customHeight="1" x14ac:dyDescent="0.35">
      <c r="A199" s="41">
        <v>196</v>
      </c>
      <c r="B199" s="35" t="s">
        <v>353</v>
      </c>
      <c r="C199" s="30" t="s">
        <v>354</v>
      </c>
      <c r="D199" s="11"/>
      <c r="E199" s="12"/>
      <c r="F199" s="5"/>
      <c r="G199" s="5"/>
      <c r="H199" s="45"/>
      <c r="I199" s="45">
        <f t="shared" si="37"/>
        <v>0</v>
      </c>
    </row>
    <row r="200" spans="1:11" ht="15.4" customHeight="1" x14ac:dyDescent="0.35">
      <c r="A200" s="41">
        <v>197</v>
      </c>
      <c r="B200" s="46" t="s">
        <v>355</v>
      </c>
      <c r="C200" s="14" t="s">
        <v>356</v>
      </c>
      <c r="D200" s="11" t="s">
        <v>1318</v>
      </c>
      <c r="E200" s="12">
        <v>390</v>
      </c>
      <c r="F200" s="5">
        <v>68441</v>
      </c>
      <c r="G200" s="5">
        <f>+F200*E200</f>
        <v>26691990</v>
      </c>
      <c r="H200" s="45">
        <f>+F200/$C$7</f>
        <v>2.0181661789896164</v>
      </c>
      <c r="I200" s="45">
        <f t="shared" si="37"/>
        <v>787.08480980595039</v>
      </c>
    </row>
    <row r="201" spans="1:11" ht="15.4" customHeight="1" x14ac:dyDescent="0.35">
      <c r="A201" s="41">
        <v>198</v>
      </c>
      <c r="B201" s="35" t="s">
        <v>357</v>
      </c>
      <c r="C201" s="30" t="s">
        <v>358</v>
      </c>
      <c r="D201" s="11" t="s">
        <v>30</v>
      </c>
      <c r="E201" s="12">
        <v>8.5</v>
      </c>
      <c r="F201" s="5">
        <v>382047</v>
      </c>
      <c r="G201" s="5">
        <f>+F201*E201</f>
        <v>3247399.5</v>
      </c>
      <c r="H201" s="45">
        <f>+F201/$C$7</f>
        <v>11.265678967058429</v>
      </c>
      <c r="I201" s="45">
        <f t="shared" si="37"/>
        <v>95.758271219996644</v>
      </c>
    </row>
    <row r="202" spans="1:11" ht="15.4" customHeight="1" x14ac:dyDescent="0.35">
      <c r="A202" s="41">
        <v>199</v>
      </c>
      <c r="B202" s="35" t="s">
        <v>359</v>
      </c>
      <c r="C202" s="30" t="s">
        <v>360</v>
      </c>
      <c r="D202" s="11"/>
      <c r="E202" s="12"/>
      <c r="F202" s="5"/>
      <c r="G202" s="5"/>
      <c r="H202" s="45"/>
      <c r="I202" s="1"/>
    </row>
    <row r="203" spans="1:11" ht="15.5" x14ac:dyDescent="0.35">
      <c r="A203" s="41">
        <v>200</v>
      </c>
      <c r="B203" s="37" t="s">
        <v>361</v>
      </c>
      <c r="C203" s="14" t="s">
        <v>362</v>
      </c>
      <c r="D203" s="11" t="s">
        <v>1318</v>
      </c>
      <c r="E203" s="12">
        <v>76</v>
      </c>
      <c r="F203" s="5">
        <v>68442</v>
      </c>
      <c r="G203" s="5">
        <f>+F203*E203</f>
        <v>5201592</v>
      </c>
      <c r="H203" s="45">
        <f t="shared" ref="H203:H204" si="38">+F203/$C$7</f>
        <v>2.0181956666677476</v>
      </c>
      <c r="I203" s="45">
        <f t="shared" ref="I203:I204" si="39">+H203*E203</f>
        <v>153.38287066674883</v>
      </c>
    </row>
    <row r="204" spans="1:11" ht="15.5" x14ac:dyDescent="0.35">
      <c r="A204" s="41">
        <v>201</v>
      </c>
      <c r="B204" s="37" t="s">
        <v>363</v>
      </c>
      <c r="C204" s="14" t="s">
        <v>364</v>
      </c>
      <c r="D204" s="11" t="s">
        <v>1318</v>
      </c>
      <c r="E204" s="12">
        <v>12.2</v>
      </c>
      <c r="F204" s="5">
        <v>18055</v>
      </c>
      <c r="G204" s="5">
        <f>+F204*E204</f>
        <v>220271</v>
      </c>
      <c r="H204" s="45">
        <f t="shared" si="38"/>
        <v>0.53240002866202307</v>
      </c>
      <c r="I204" s="45">
        <f t="shared" si="39"/>
        <v>6.4952803496766807</v>
      </c>
    </row>
    <row r="205" spans="1:11" ht="15.5" x14ac:dyDescent="0.35">
      <c r="A205" s="41">
        <v>202</v>
      </c>
      <c r="B205" s="35"/>
      <c r="C205" s="42" t="s">
        <v>365</v>
      </c>
      <c r="D205" s="11"/>
      <c r="E205" s="12"/>
      <c r="F205" s="5"/>
      <c r="G205" s="12"/>
      <c r="H205" s="12"/>
      <c r="I205" s="45"/>
    </row>
    <row r="206" spans="1:11" ht="15.5" x14ac:dyDescent="0.35">
      <c r="A206" s="41">
        <v>203</v>
      </c>
      <c r="B206" s="16">
        <v>16</v>
      </c>
      <c r="C206" s="30" t="s">
        <v>366</v>
      </c>
      <c r="D206" s="11"/>
      <c r="E206" s="12"/>
      <c r="F206" s="5"/>
      <c r="G206" s="5"/>
      <c r="H206" s="45"/>
      <c r="I206" s="45"/>
    </row>
    <row r="207" spans="1:11" s="41" customFormat="1" ht="12.75" customHeight="1" x14ac:dyDescent="0.35">
      <c r="A207" s="41">
        <v>204</v>
      </c>
      <c r="B207" s="58" t="s">
        <v>367</v>
      </c>
      <c r="C207" s="14" t="s">
        <v>368</v>
      </c>
      <c r="D207" s="11" t="s">
        <v>30</v>
      </c>
      <c r="E207" s="12">
        <v>128.84</v>
      </c>
      <c r="F207" s="5">
        <v>70057</v>
      </c>
      <c r="G207" s="5">
        <f>+F207*E207</f>
        <v>9026143.8800000008</v>
      </c>
      <c r="H207" s="45">
        <f>+F207/$C$7</f>
        <v>2.0658182668499228</v>
      </c>
      <c r="I207" s="45">
        <f t="shared" ref="I207:I236" si="40">+H207*E207</f>
        <v>266.16002550094407</v>
      </c>
    </row>
    <row r="208" spans="1:11" s="41" customFormat="1" ht="12.75" customHeight="1" x14ac:dyDescent="0.35">
      <c r="A208" s="41">
        <v>205</v>
      </c>
      <c r="B208" s="58" t="s">
        <v>369</v>
      </c>
      <c r="C208" s="14" t="s">
        <v>370</v>
      </c>
      <c r="D208" s="11" t="s">
        <v>30</v>
      </c>
      <c r="E208" s="12">
        <v>240.83</v>
      </c>
      <c r="F208" s="5">
        <v>116381</v>
      </c>
      <c r="G208" s="5">
        <f>+F208*E208</f>
        <v>28028036.23</v>
      </c>
      <c r="H208" s="45">
        <f>+F208/$C$7</f>
        <v>3.4318054686078598</v>
      </c>
      <c r="I208" s="45">
        <f t="shared" si="40"/>
        <v>826.48171100483091</v>
      </c>
    </row>
    <row r="209" spans="1:9" ht="12.75" customHeight="1" x14ac:dyDescent="0.35">
      <c r="A209" s="41">
        <v>206</v>
      </c>
      <c r="B209" s="46" t="s">
        <v>371</v>
      </c>
      <c r="C209" s="14" t="s">
        <v>372</v>
      </c>
      <c r="D209" s="11" t="s">
        <v>30</v>
      </c>
      <c r="E209" s="12">
        <v>24.6</v>
      </c>
      <c r="F209" s="5">
        <v>113354</v>
      </c>
      <c r="G209" s="5">
        <f>+F209*E209</f>
        <v>2788508.4000000004</v>
      </c>
      <c r="H209" s="45">
        <f>+F209/$C$7</f>
        <v>3.3425462669041801</v>
      </c>
      <c r="I209" s="45">
        <f t="shared" si="40"/>
        <v>82.226638165842829</v>
      </c>
    </row>
    <row r="210" spans="1:9" ht="15.5" x14ac:dyDescent="0.35">
      <c r="A210" s="41">
        <v>207</v>
      </c>
      <c r="B210" s="35"/>
      <c r="C210" s="42" t="s">
        <v>373</v>
      </c>
      <c r="D210" s="11"/>
      <c r="E210" s="12"/>
      <c r="F210" s="5"/>
      <c r="G210" s="12"/>
      <c r="H210" s="12"/>
      <c r="I210" s="45">
        <f t="shared" si="40"/>
        <v>0</v>
      </c>
    </row>
    <row r="211" spans="1:9" ht="15.5" x14ac:dyDescent="0.35">
      <c r="A211" s="41">
        <v>208</v>
      </c>
      <c r="B211" s="16">
        <v>17</v>
      </c>
      <c r="C211" s="30" t="s">
        <v>374</v>
      </c>
      <c r="D211" s="11"/>
      <c r="E211" s="12"/>
      <c r="F211" s="5"/>
      <c r="G211" s="5"/>
      <c r="H211" s="45"/>
      <c r="I211" s="45">
        <f t="shared" si="40"/>
        <v>0</v>
      </c>
    </row>
    <row r="212" spans="1:9" ht="15.5" x14ac:dyDescent="0.35">
      <c r="A212" s="41">
        <v>209</v>
      </c>
      <c r="B212" s="16">
        <v>17.100000000000001</v>
      </c>
      <c r="C212" s="30" t="s">
        <v>375</v>
      </c>
      <c r="D212" s="11"/>
      <c r="E212" s="12"/>
      <c r="F212" s="5"/>
      <c r="G212" s="5"/>
      <c r="H212" s="45"/>
      <c r="I212" s="45">
        <f t="shared" si="40"/>
        <v>0</v>
      </c>
    </row>
    <row r="213" spans="1:9" ht="15.5" x14ac:dyDescent="0.35">
      <c r="A213" s="41">
        <v>210</v>
      </c>
      <c r="B213" s="46" t="s">
        <v>376</v>
      </c>
      <c r="C213" s="14" t="s">
        <v>377</v>
      </c>
      <c r="D213" s="11" t="s">
        <v>15</v>
      </c>
      <c r="E213" s="12">
        <v>52</v>
      </c>
      <c r="F213" s="5">
        <v>225997</v>
      </c>
      <c r="G213" s="5">
        <f t="shared" ref="G213:G221" si="41">+F213*E213</f>
        <v>11751844</v>
      </c>
      <c r="H213" s="45">
        <f t="shared" ref="H213:H221" si="42">+F213/$C$7</f>
        <v>6.6641267946569505</v>
      </c>
      <c r="I213" s="45">
        <f t="shared" si="40"/>
        <v>346.53459332216141</v>
      </c>
    </row>
    <row r="214" spans="1:9" ht="15.5" x14ac:dyDescent="0.35">
      <c r="A214" s="41">
        <v>211</v>
      </c>
      <c r="B214" s="46" t="s">
        <v>378</v>
      </c>
      <c r="C214" s="14" t="s">
        <v>379</v>
      </c>
      <c r="D214" s="11" t="s">
        <v>15</v>
      </c>
      <c r="E214" s="12">
        <v>6</v>
      </c>
      <c r="F214" s="5">
        <v>176880</v>
      </c>
      <c r="G214" s="5">
        <f t="shared" si="41"/>
        <v>1061280</v>
      </c>
      <c r="H214" s="45">
        <f t="shared" si="42"/>
        <v>5.2157805078780752</v>
      </c>
      <c r="I214" s="45">
        <f t="shared" si="40"/>
        <v>31.29468304726845</v>
      </c>
    </row>
    <row r="215" spans="1:9" ht="15.5" x14ac:dyDescent="0.35">
      <c r="A215" s="41">
        <v>212</v>
      </c>
      <c r="B215" s="46" t="s">
        <v>380</v>
      </c>
      <c r="C215" s="14" t="s">
        <v>381</v>
      </c>
      <c r="D215" s="11" t="s">
        <v>15</v>
      </c>
      <c r="E215" s="12">
        <v>31</v>
      </c>
      <c r="F215" s="5">
        <v>247159</v>
      </c>
      <c r="G215" s="5">
        <f t="shared" si="41"/>
        <v>7661929</v>
      </c>
      <c r="H215" s="45">
        <f t="shared" si="42"/>
        <v>7.2881450392731635</v>
      </c>
      <c r="I215" s="45">
        <f t="shared" si="40"/>
        <v>225.93249621746807</v>
      </c>
    </row>
    <row r="216" spans="1:9" ht="15.5" x14ac:dyDescent="0.35">
      <c r="A216" s="41">
        <v>213</v>
      </c>
      <c r="B216" s="46" t="s">
        <v>382</v>
      </c>
      <c r="C216" s="14" t="s">
        <v>383</v>
      </c>
      <c r="D216" s="11" t="s">
        <v>15</v>
      </c>
      <c r="E216" s="12">
        <v>16</v>
      </c>
      <c r="F216" s="5">
        <v>528732</v>
      </c>
      <c r="G216" s="5">
        <f t="shared" si="41"/>
        <v>8459712</v>
      </c>
      <c r="H216" s="45">
        <f t="shared" si="42"/>
        <v>15.591079033759558</v>
      </c>
      <c r="I216" s="45">
        <f t="shared" si="40"/>
        <v>249.45726454015292</v>
      </c>
    </row>
    <row r="217" spans="1:9" ht="12.4" customHeight="1" x14ac:dyDescent="0.25">
      <c r="B217" s="46" t="s">
        <v>384</v>
      </c>
      <c r="C217" s="14" t="s">
        <v>385</v>
      </c>
      <c r="D217" s="11" t="s">
        <v>15</v>
      </c>
      <c r="E217" s="12">
        <v>14</v>
      </c>
      <c r="F217" s="5">
        <v>528732</v>
      </c>
      <c r="G217" s="5">
        <f t="shared" si="41"/>
        <v>7402248</v>
      </c>
      <c r="H217" s="45">
        <f t="shared" si="42"/>
        <v>15.591079033759558</v>
      </c>
      <c r="I217" s="45">
        <f t="shared" si="40"/>
        <v>218.27510647263381</v>
      </c>
    </row>
    <row r="218" spans="1:9" ht="12.4" customHeight="1" x14ac:dyDescent="0.25">
      <c r="B218" s="46" t="s">
        <v>386</v>
      </c>
      <c r="C218" s="14" t="s">
        <v>387</v>
      </c>
      <c r="D218" s="11" t="s">
        <v>15</v>
      </c>
      <c r="E218" s="12">
        <v>13</v>
      </c>
      <c r="F218" s="5">
        <v>253223</v>
      </c>
      <c r="G218" s="5">
        <f t="shared" si="41"/>
        <v>3291899</v>
      </c>
      <c r="H218" s="45">
        <f t="shared" si="42"/>
        <v>7.4669583194618374</v>
      </c>
      <c r="I218" s="45">
        <f t="shared" si="40"/>
        <v>97.070458153003884</v>
      </c>
    </row>
    <row r="219" spans="1:9" ht="12.4" customHeight="1" x14ac:dyDescent="0.25">
      <c r="B219" s="46" t="s">
        <v>388</v>
      </c>
      <c r="C219" s="14" t="s">
        <v>389</v>
      </c>
      <c r="D219" s="11" t="s">
        <v>15</v>
      </c>
      <c r="E219" s="12">
        <v>9</v>
      </c>
      <c r="F219" s="5">
        <v>427460</v>
      </c>
      <c r="G219" s="5">
        <f t="shared" si="41"/>
        <v>3847140</v>
      </c>
      <c r="H219" s="45">
        <f t="shared" si="42"/>
        <v>12.604802894038682</v>
      </c>
      <c r="I219" s="45">
        <f t="shared" si="40"/>
        <v>113.44322604634814</v>
      </c>
    </row>
    <row r="220" spans="1:9" ht="15.5" x14ac:dyDescent="0.35">
      <c r="A220" s="41"/>
      <c r="B220" s="46" t="s">
        <v>390</v>
      </c>
      <c r="C220" s="14" t="s">
        <v>391</v>
      </c>
      <c r="D220" s="11" t="s">
        <v>15</v>
      </c>
      <c r="E220" s="12">
        <v>3</v>
      </c>
      <c r="F220" s="5">
        <v>689850</v>
      </c>
      <c r="G220" s="5">
        <f t="shared" si="41"/>
        <v>2069550</v>
      </c>
      <c r="H220" s="45">
        <f t="shared" si="42"/>
        <v>20.34207475893086</v>
      </c>
      <c r="I220" s="45">
        <f t="shared" si="40"/>
        <v>61.026224276792576</v>
      </c>
    </row>
    <row r="221" spans="1:9" s="41" customFormat="1" ht="12.75" customHeight="1" x14ac:dyDescent="0.35">
      <c r="A221" s="1"/>
      <c r="B221" s="58" t="s">
        <v>392</v>
      </c>
      <c r="C221" s="14" t="s">
        <v>393</v>
      </c>
      <c r="D221" s="11" t="s">
        <v>15</v>
      </c>
      <c r="E221" s="12">
        <v>2</v>
      </c>
      <c r="F221" s="5">
        <v>626882</v>
      </c>
      <c r="G221" s="5">
        <f t="shared" si="41"/>
        <v>1253764</v>
      </c>
      <c r="H221" s="45">
        <f t="shared" si="42"/>
        <v>18.485294642354273</v>
      </c>
      <c r="I221" s="45">
        <f t="shared" si="40"/>
        <v>36.970589284708545</v>
      </c>
    </row>
    <row r="222" spans="1:9" ht="12.4" customHeight="1" x14ac:dyDescent="0.25">
      <c r="B222" s="35" t="s">
        <v>394</v>
      </c>
      <c r="C222" s="30" t="s">
        <v>395</v>
      </c>
      <c r="D222" s="11"/>
      <c r="E222" s="12"/>
      <c r="F222" s="5"/>
      <c r="G222" s="5"/>
      <c r="H222" s="45"/>
      <c r="I222" s="45">
        <f t="shared" si="40"/>
        <v>0</v>
      </c>
    </row>
    <row r="223" spans="1:9" ht="12.4" customHeight="1" x14ac:dyDescent="0.25">
      <c r="B223" s="46" t="s">
        <v>396</v>
      </c>
      <c r="C223" s="14" t="s">
        <v>397</v>
      </c>
      <c r="D223" s="11" t="s">
        <v>15</v>
      </c>
      <c r="E223" s="12">
        <v>30</v>
      </c>
      <c r="F223" s="5">
        <v>38272</v>
      </c>
      <c r="G223" s="5">
        <f t="shared" ref="G223:G233" si="43">+F223*E223</f>
        <v>1148160</v>
      </c>
      <c r="H223" s="45">
        <f t="shared" ref="H223:H233" si="44">+F223/$C$7</f>
        <v>1.1285524174440846</v>
      </c>
      <c r="I223" s="45">
        <f t="shared" si="40"/>
        <v>33.856572523322541</v>
      </c>
    </row>
    <row r="224" spans="1:9" ht="12.4" customHeight="1" x14ac:dyDescent="0.25">
      <c r="B224" s="46" t="s">
        <v>398</v>
      </c>
      <c r="C224" s="14" t="s">
        <v>399</v>
      </c>
      <c r="D224" s="11" t="s">
        <v>15</v>
      </c>
      <c r="E224" s="12">
        <v>13</v>
      </c>
      <c r="F224" s="5">
        <v>10028</v>
      </c>
      <c r="G224" s="5">
        <f t="shared" si="43"/>
        <v>130364</v>
      </c>
      <c r="H224" s="45">
        <f t="shared" si="44"/>
        <v>0.29570243630145487</v>
      </c>
      <c r="I224" s="45">
        <f t="shared" si="40"/>
        <v>3.8441316719189134</v>
      </c>
    </row>
    <row r="225" spans="1:9" x14ac:dyDescent="0.25">
      <c r="B225" s="46" t="s">
        <v>400</v>
      </c>
      <c r="C225" s="14" t="s">
        <v>401</v>
      </c>
      <c r="D225" s="11" t="s">
        <v>15</v>
      </c>
      <c r="E225" s="12">
        <v>87</v>
      </c>
      <c r="F225" s="5">
        <v>29600</v>
      </c>
      <c r="G225" s="5">
        <f t="shared" si="43"/>
        <v>2575200</v>
      </c>
      <c r="H225" s="45">
        <f t="shared" si="44"/>
        <v>0.87283527268877792</v>
      </c>
      <c r="I225" s="45">
        <f t="shared" si="40"/>
        <v>75.936668723923674</v>
      </c>
    </row>
    <row r="226" spans="1:9" x14ac:dyDescent="0.25">
      <c r="B226" s="46" t="s">
        <v>402</v>
      </c>
      <c r="C226" s="14" t="s">
        <v>403</v>
      </c>
      <c r="D226" s="11" t="s">
        <v>15</v>
      </c>
      <c r="E226" s="12">
        <v>10</v>
      </c>
      <c r="F226" s="5">
        <v>29220</v>
      </c>
      <c r="G226" s="5">
        <f t="shared" si="43"/>
        <v>292200</v>
      </c>
      <c r="H226" s="45">
        <f t="shared" si="44"/>
        <v>0.86162995499885442</v>
      </c>
      <c r="I226" s="45">
        <f t="shared" si="40"/>
        <v>8.6162995499885433</v>
      </c>
    </row>
    <row r="227" spans="1:9" x14ac:dyDescent="0.25">
      <c r="B227" s="46" t="s">
        <v>404</v>
      </c>
      <c r="C227" s="14" t="s">
        <v>405</v>
      </c>
      <c r="D227" s="11" t="s">
        <v>15</v>
      </c>
      <c r="E227" s="12">
        <v>14</v>
      </c>
      <c r="F227" s="5">
        <v>70658</v>
      </c>
      <c r="G227" s="5">
        <f t="shared" si="43"/>
        <v>989212</v>
      </c>
      <c r="H227" s="45">
        <f t="shared" si="44"/>
        <v>2.0835403614068806</v>
      </c>
      <c r="I227" s="45">
        <f t="shared" si="40"/>
        <v>29.169565059696328</v>
      </c>
    </row>
    <row r="228" spans="1:9" ht="15.4" customHeight="1" x14ac:dyDescent="0.35">
      <c r="A228" s="41"/>
      <c r="B228" s="46" t="s">
        <v>406</v>
      </c>
      <c r="C228" s="14" t="s">
        <v>407</v>
      </c>
      <c r="D228" s="11" t="s">
        <v>15</v>
      </c>
      <c r="E228" s="12">
        <v>87</v>
      </c>
      <c r="F228" s="5">
        <v>105558</v>
      </c>
      <c r="G228" s="5">
        <f t="shared" si="43"/>
        <v>9183546</v>
      </c>
      <c r="H228" s="45">
        <f t="shared" si="44"/>
        <v>3.1126603281919598</v>
      </c>
      <c r="I228" s="45">
        <f t="shared" si="40"/>
        <v>270.80144855270049</v>
      </c>
    </row>
    <row r="229" spans="1:9" s="41" customFormat="1" ht="12.75" customHeight="1" x14ac:dyDescent="0.35">
      <c r="B229" s="25" t="s">
        <v>408</v>
      </c>
      <c r="C229" s="14" t="s">
        <v>409</v>
      </c>
      <c r="D229" s="11" t="s">
        <v>15</v>
      </c>
      <c r="E229" s="12">
        <v>4</v>
      </c>
      <c r="F229" s="5">
        <v>188924</v>
      </c>
      <c r="G229" s="5">
        <f t="shared" si="43"/>
        <v>755696</v>
      </c>
      <c r="H229" s="45">
        <f t="shared" si="44"/>
        <v>5.5709301032923877</v>
      </c>
      <c r="I229" s="45">
        <f t="shared" si="40"/>
        <v>22.283720413169551</v>
      </c>
    </row>
    <row r="230" spans="1:9" s="41" customFormat="1" ht="12.75" customHeight="1" x14ac:dyDescent="0.35">
      <c r="B230" s="25" t="s">
        <v>410</v>
      </c>
      <c r="C230" s="14" t="s">
        <v>411</v>
      </c>
      <c r="D230" s="11" t="s">
        <v>15</v>
      </c>
      <c r="E230" s="12">
        <v>87</v>
      </c>
      <c r="F230" s="5">
        <v>73470</v>
      </c>
      <c r="G230" s="5">
        <f t="shared" si="43"/>
        <v>6391890</v>
      </c>
      <c r="H230" s="45">
        <f t="shared" si="44"/>
        <v>2.1664597123123146</v>
      </c>
      <c r="I230" s="45">
        <f t="shared" si="40"/>
        <v>188.48199497117136</v>
      </c>
    </row>
    <row r="231" spans="1:9" s="41" customFormat="1" ht="12.75" customHeight="1" x14ac:dyDescent="0.35">
      <c r="B231" s="25" t="s">
        <v>412</v>
      </c>
      <c r="C231" s="14" t="s">
        <v>413</v>
      </c>
      <c r="D231" s="11" t="s">
        <v>15</v>
      </c>
      <c r="E231" s="12">
        <f>E213+E214+E215+E216+E217</f>
        <v>119</v>
      </c>
      <c r="F231" s="5">
        <v>31488</v>
      </c>
      <c r="G231" s="5">
        <f t="shared" si="43"/>
        <v>3747072</v>
      </c>
      <c r="H231" s="45">
        <f t="shared" si="44"/>
        <v>0.92850800900081887</v>
      </c>
      <c r="I231" s="45">
        <f t="shared" si="40"/>
        <v>110.49245307109744</v>
      </c>
    </row>
    <row r="232" spans="1:9" s="41" customFormat="1" ht="12.75" customHeight="1" x14ac:dyDescent="0.35">
      <c r="B232" s="58" t="s">
        <v>414</v>
      </c>
      <c r="C232" s="14" t="s">
        <v>415</v>
      </c>
      <c r="D232" s="11" t="s">
        <v>1318</v>
      </c>
      <c r="E232" s="12">
        <v>26</v>
      </c>
      <c r="F232" s="5">
        <v>395412</v>
      </c>
      <c r="G232" s="5">
        <f t="shared" si="43"/>
        <v>10280712</v>
      </c>
      <c r="H232" s="45">
        <f t="shared" si="44"/>
        <v>11.659781785284292</v>
      </c>
      <c r="I232" s="45">
        <f t="shared" si="40"/>
        <v>303.15432641739159</v>
      </c>
    </row>
    <row r="233" spans="1:9" s="41" customFormat="1" ht="12.75" customHeight="1" x14ac:dyDescent="0.35">
      <c r="A233" s="1"/>
      <c r="B233" s="13" t="s">
        <v>416</v>
      </c>
      <c r="C233" s="14" t="s">
        <v>417</v>
      </c>
      <c r="D233" s="11" t="s">
        <v>15</v>
      </c>
      <c r="E233" s="12">
        <v>4</v>
      </c>
      <c r="F233" s="5">
        <v>140272</v>
      </c>
      <c r="G233" s="5">
        <f t="shared" si="43"/>
        <v>561088</v>
      </c>
      <c r="H233" s="45">
        <f t="shared" si="44"/>
        <v>4.1362955868446027</v>
      </c>
      <c r="I233" s="45">
        <f t="shared" si="40"/>
        <v>16.545182347378411</v>
      </c>
    </row>
    <row r="234" spans="1:9" x14ac:dyDescent="0.25">
      <c r="B234" s="35"/>
      <c r="C234" s="42" t="s">
        <v>418</v>
      </c>
      <c r="D234" s="11"/>
      <c r="E234" s="12"/>
      <c r="F234" s="5"/>
      <c r="G234" s="12"/>
      <c r="H234" s="12"/>
      <c r="I234" s="45">
        <f t="shared" si="40"/>
        <v>0</v>
      </c>
    </row>
    <row r="235" spans="1:9" x14ac:dyDescent="0.25">
      <c r="B235" s="16">
        <v>18</v>
      </c>
      <c r="C235" s="30" t="s">
        <v>419</v>
      </c>
      <c r="D235" s="11"/>
      <c r="E235" s="12"/>
      <c r="F235" s="5"/>
      <c r="G235" s="5"/>
      <c r="H235" s="45"/>
      <c r="I235" s="45">
        <f t="shared" si="40"/>
        <v>0</v>
      </c>
    </row>
    <row r="236" spans="1:9" ht="15.4" customHeight="1" x14ac:dyDescent="0.35">
      <c r="A236" s="41"/>
      <c r="B236" s="11" t="s">
        <v>420</v>
      </c>
      <c r="C236" s="14" t="s">
        <v>421</v>
      </c>
      <c r="D236" s="11" t="s">
        <v>15</v>
      </c>
      <c r="E236" s="12">
        <v>68</v>
      </c>
      <c r="F236" s="5">
        <v>675929</v>
      </c>
      <c r="G236" s="5">
        <f t="shared" ref="G236:G256" si="45">+F236*E236</f>
        <v>45963172</v>
      </c>
      <c r="H236" s="45">
        <f t="shared" ref="H236:H256" si="46">+F236/$C$7</f>
        <v>19.93157679166395</v>
      </c>
      <c r="I236" s="45">
        <f t="shared" si="40"/>
        <v>1355.3472218331485</v>
      </c>
    </row>
    <row r="237" spans="1:9" s="41" customFormat="1" ht="12.75" customHeight="1" x14ac:dyDescent="0.35">
      <c r="B237" s="11" t="s">
        <v>422</v>
      </c>
      <c r="C237" s="14" t="s">
        <v>423</v>
      </c>
      <c r="D237" s="11" t="s">
        <v>15</v>
      </c>
      <c r="E237" s="12">
        <v>20</v>
      </c>
      <c r="F237" s="5">
        <v>230907</v>
      </c>
      <c r="G237" s="5">
        <f t="shared" si="45"/>
        <v>4618140</v>
      </c>
      <c r="H237" s="45">
        <f t="shared" si="46"/>
        <v>6.8089112942820149</v>
      </c>
      <c r="I237" s="45">
        <f t="shared" ref="I237:I266" si="47">+H237*E237</f>
        <v>136.1782258856403</v>
      </c>
    </row>
    <row r="238" spans="1:9" s="41" customFormat="1" ht="12.75" customHeight="1" x14ac:dyDescent="0.35">
      <c r="B238" s="11" t="s">
        <v>424</v>
      </c>
      <c r="C238" s="14" t="s">
        <v>425</v>
      </c>
      <c r="D238" s="11" t="s">
        <v>15</v>
      </c>
      <c r="E238" s="12">
        <v>15</v>
      </c>
      <c r="F238" s="5">
        <v>850160</v>
      </c>
      <c r="G238" s="5">
        <f t="shared" si="45"/>
        <v>12752400</v>
      </c>
      <c r="H238" s="45">
        <f t="shared" si="46"/>
        <v>25.069244440172007</v>
      </c>
      <c r="I238" s="45">
        <f t="shared" si="47"/>
        <v>376.03866660258012</v>
      </c>
    </row>
    <row r="239" spans="1:9" s="41" customFormat="1" ht="12.75" customHeight="1" x14ac:dyDescent="0.35">
      <c r="B239" s="11" t="s">
        <v>426</v>
      </c>
      <c r="C239" s="14" t="s">
        <v>427</v>
      </c>
      <c r="D239" s="11" t="s">
        <v>15</v>
      </c>
      <c r="E239" s="12">
        <v>46</v>
      </c>
      <c r="F239" s="5">
        <v>774589</v>
      </c>
      <c r="G239" s="5">
        <f t="shared" si="45"/>
        <v>35631094</v>
      </c>
      <c r="H239" s="45">
        <f t="shared" si="46"/>
        <v>22.840831116105669</v>
      </c>
      <c r="I239" s="45">
        <f t="shared" si="47"/>
        <v>1050.6782313408607</v>
      </c>
    </row>
    <row r="240" spans="1:9" s="41" customFormat="1" ht="12.75" customHeight="1" x14ac:dyDescent="0.35">
      <c r="B240" s="11" t="s">
        <v>428</v>
      </c>
      <c r="C240" s="14" t="s">
        <v>429</v>
      </c>
      <c r="D240" s="11" t="s">
        <v>15</v>
      </c>
      <c r="E240" s="12">
        <v>91</v>
      </c>
      <c r="F240" s="5">
        <v>161635</v>
      </c>
      <c r="G240" s="5">
        <f t="shared" si="45"/>
        <v>14708785</v>
      </c>
      <c r="H240" s="45">
        <f t="shared" si="46"/>
        <v>4.7662408547652237</v>
      </c>
      <c r="I240" s="45">
        <f t="shared" si="47"/>
        <v>433.72791778363535</v>
      </c>
    </row>
    <row r="241" spans="1:9" s="41" customFormat="1" ht="12.75" customHeight="1" x14ac:dyDescent="0.35">
      <c r="B241" s="11" t="s">
        <v>430</v>
      </c>
      <c r="C241" s="14" t="s">
        <v>431</v>
      </c>
      <c r="D241" s="11" t="s">
        <v>15</v>
      </c>
      <c r="E241" s="12">
        <v>2</v>
      </c>
      <c r="F241" s="5">
        <v>377848</v>
      </c>
      <c r="G241" s="5">
        <f t="shared" si="45"/>
        <v>755696</v>
      </c>
      <c r="H241" s="45">
        <f t="shared" si="46"/>
        <v>11.141860206584775</v>
      </c>
      <c r="I241" s="45">
        <f t="shared" si="47"/>
        <v>22.283720413169551</v>
      </c>
    </row>
    <row r="242" spans="1:9" s="41" customFormat="1" ht="12.75" customHeight="1" x14ac:dyDescent="0.35">
      <c r="B242" s="11" t="s">
        <v>432</v>
      </c>
      <c r="C242" s="14" t="s">
        <v>433</v>
      </c>
      <c r="D242" s="11" t="s">
        <v>15</v>
      </c>
      <c r="E242" s="12">
        <v>7</v>
      </c>
      <c r="F242" s="5">
        <v>368402</v>
      </c>
      <c r="G242" s="5">
        <f t="shared" si="45"/>
        <v>2578814</v>
      </c>
      <c r="H242" s="45">
        <f t="shared" si="46"/>
        <v>10.863319598955782</v>
      </c>
      <c r="I242" s="45">
        <f t="shared" si="47"/>
        <v>76.043237192690469</v>
      </c>
    </row>
    <row r="243" spans="1:9" s="41" customFormat="1" ht="12.75" customHeight="1" x14ac:dyDescent="0.35">
      <c r="B243" s="11" t="s">
        <v>434</v>
      </c>
      <c r="C243" s="14" t="s">
        <v>435</v>
      </c>
      <c r="D243" s="11" t="s">
        <v>15</v>
      </c>
      <c r="E243" s="12">
        <v>5</v>
      </c>
      <c r="F243" s="5">
        <v>2938820</v>
      </c>
      <c r="G243" s="5">
        <f t="shared" si="45"/>
        <v>14694100</v>
      </c>
      <c r="H243" s="45">
        <f t="shared" si="46"/>
        <v>86.658978246055213</v>
      </c>
      <c r="I243" s="45">
        <f t="shared" si="47"/>
        <v>433.29489123027605</v>
      </c>
    </row>
    <row r="244" spans="1:9" s="41" customFormat="1" ht="12.75" customHeight="1" x14ac:dyDescent="0.35">
      <c r="B244" s="11" t="s">
        <v>436</v>
      </c>
      <c r="C244" s="14" t="s">
        <v>437</v>
      </c>
      <c r="D244" s="11" t="s">
        <v>15</v>
      </c>
      <c r="E244" s="12">
        <v>4</v>
      </c>
      <c r="F244" s="5">
        <v>1190222</v>
      </c>
      <c r="G244" s="5">
        <f t="shared" si="45"/>
        <v>4760888</v>
      </c>
      <c r="H244" s="45">
        <f t="shared" si="46"/>
        <v>35.096883240884544</v>
      </c>
      <c r="I244" s="45">
        <f t="shared" si="47"/>
        <v>140.38753296353818</v>
      </c>
    </row>
    <row r="245" spans="1:9" s="41" customFormat="1" ht="12.75" customHeight="1" x14ac:dyDescent="0.35">
      <c r="B245" s="11" t="s">
        <v>438</v>
      </c>
      <c r="C245" s="14" t="s">
        <v>439</v>
      </c>
      <c r="D245" s="11" t="s">
        <v>15</v>
      </c>
      <c r="E245" s="12">
        <v>65</v>
      </c>
      <c r="F245" s="5">
        <v>183340</v>
      </c>
      <c r="G245" s="5">
        <f t="shared" si="45"/>
        <v>11917100</v>
      </c>
      <c r="H245" s="45">
        <f t="shared" si="46"/>
        <v>5.4062709086067748</v>
      </c>
      <c r="I245" s="45">
        <f t="shared" si="47"/>
        <v>351.40760905944035</v>
      </c>
    </row>
    <row r="246" spans="1:9" s="41" customFormat="1" ht="12.75" customHeight="1" x14ac:dyDescent="0.35">
      <c r="B246" s="11" t="s">
        <v>440</v>
      </c>
      <c r="C246" s="14" t="s">
        <v>441</v>
      </c>
      <c r="D246" s="11" t="s">
        <v>15</v>
      </c>
      <c r="E246" s="12">
        <v>4</v>
      </c>
      <c r="F246" s="5">
        <v>368402</v>
      </c>
      <c r="G246" s="5">
        <f t="shared" si="45"/>
        <v>1473608</v>
      </c>
      <c r="H246" s="45">
        <f t="shared" si="46"/>
        <v>10.863319598955782</v>
      </c>
      <c r="I246" s="45">
        <f t="shared" si="47"/>
        <v>43.453278395823126</v>
      </c>
    </row>
    <row r="247" spans="1:9" s="41" customFormat="1" ht="12.75" customHeight="1" x14ac:dyDescent="0.35">
      <c r="B247" s="11" t="s">
        <v>442</v>
      </c>
      <c r="C247" s="14" t="s">
        <v>443</v>
      </c>
      <c r="D247" s="11" t="s">
        <v>15</v>
      </c>
      <c r="E247" s="12">
        <v>6</v>
      </c>
      <c r="F247" s="5">
        <v>384146</v>
      </c>
      <c r="G247" s="5">
        <f t="shared" si="45"/>
        <v>2304876</v>
      </c>
      <c r="H247" s="45">
        <f t="shared" si="46"/>
        <v>11.327573603456191</v>
      </c>
      <c r="I247" s="45">
        <f t="shared" si="47"/>
        <v>67.965441620737153</v>
      </c>
    </row>
    <row r="248" spans="1:9" s="41" customFormat="1" ht="12.75" customHeight="1" x14ac:dyDescent="0.35">
      <c r="B248" s="11" t="s">
        <v>444</v>
      </c>
      <c r="C248" s="14" t="s">
        <v>445</v>
      </c>
      <c r="D248" s="11" t="s">
        <v>15</v>
      </c>
      <c r="E248" s="12">
        <v>1</v>
      </c>
      <c r="F248" s="5">
        <v>314874</v>
      </c>
      <c r="G248" s="5">
        <f t="shared" si="45"/>
        <v>314874</v>
      </c>
      <c r="H248" s="45">
        <f t="shared" si="46"/>
        <v>9.2849031639394006</v>
      </c>
      <c r="I248" s="45">
        <f t="shared" si="47"/>
        <v>9.2849031639394006</v>
      </c>
    </row>
    <row r="249" spans="1:9" s="41" customFormat="1" ht="12.75" customHeight="1" x14ac:dyDescent="0.35">
      <c r="B249" s="11" t="s">
        <v>446</v>
      </c>
      <c r="C249" s="14" t="s">
        <v>447</v>
      </c>
      <c r="D249" s="11" t="s">
        <v>15</v>
      </c>
      <c r="E249" s="12">
        <v>1</v>
      </c>
      <c r="F249" s="5">
        <v>220412</v>
      </c>
      <c r="G249" s="5">
        <f t="shared" si="45"/>
        <v>220412</v>
      </c>
      <c r="H249" s="45">
        <f t="shared" si="46"/>
        <v>6.4994381122932063</v>
      </c>
      <c r="I249" s="45">
        <f t="shared" si="47"/>
        <v>6.4994381122932063</v>
      </c>
    </row>
    <row r="250" spans="1:9" s="41" customFormat="1" ht="12.75" customHeight="1" x14ac:dyDescent="0.35">
      <c r="B250" s="11" t="s">
        <v>448</v>
      </c>
      <c r="C250" s="14" t="s">
        <v>449</v>
      </c>
      <c r="D250" s="11" t="s">
        <v>15</v>
      </c>
      <c r="E250" s="12">
        <v>10</v>
      </c>
      <c r="F250" s="5">
        <v>178428</v>
      </c>
      <c r="G250" s="5">
        <f t="shared" si="45"/>
        <v>1784280</v>
      </c>
      <c r="H250" s="45">
        <f t="shared" si="46"/>
        <v>5.2614274336254478</v>
      </c>
      <c r="I250" s="45">
        <f t="shared" si="47"/>
        <v>52.614274336254482</v>
      </c>
    </row>
    <row r="251" spans="1:9" s="41" customFormat="1" ht="12.75" customHeight="1" x14ac:dyDescent="0.35">
      <c r="B251" s="11" t="s">
        <v>450</v>
      </c>
      <c r="C251" s="14" t="s">
        <v>451</v>
      </c>
      <c r="D251" s="11" t="s">
        <v>15</v>
      </c>
      <c r="E251" s="12">
        <v>9</v>
      </c>
      <c r="F251" s="5">
        <v>161635</v>
      </c>
      <c r="G251" s="5">
        <f t="shared" si="45"/>
        <v>1454715</v>
      </c>
      <c r="H251" s="45">
        <f t="shared" si="46"/>
        <v>4.7662408547652237</v>
      </c>
      <c r="I251" s="45">
        <f t="shared" si="47"/>
        <v>42.896167692887012</v>
      </c>
    </row>
    <row r="252" spans="1:9" s="41" customFormat="1" ht="12.75" customHeight="1" x14ac:dyDescent="0.35">
      <c r="B252" s="11" t="s">
        <v>452</v>
      </c>
      <c r="C252" s="14" t="s">
        <v>453</v>
      </c>
      <c r="D252" s="11" t="s">
        <v>15</v>
      </c>
      <c r="E252" s="12">
        <v>3</v>
      </c>
      <c r="F252" s="5">
        <v>178428</v>
      </c>
      <c r="G252" s="5">
        <f t="shared" si="45"/>
        <v>535284</v>
      </c>
      <c r="H252" s="45">
        <f t="shared" si="46"/>
        <v>5.2614274336254478</v>
      </c>
      <c r="I252" s="45">
        <f t="shared" si="47"/>
        <v>15.784282300876344</v>
      </c>
    </row>
    <row r="253" spans="1:9" s="41" customFormat="1" ht="12.75" customHeight="1" x14ac:dyDescent="0.35">
      <c r="B253" s="11" t="s">
        <v>454</v>
      </c>
      <c r="C253" s="14" t="s">
        <v>455</v>
      </c>
      <c r="D253" s="11" t="s">
        <v>15</v>
      </c>
      <c r="E253" s="12">
        <v>1</v>
      </c>
      <c r="F253" s="5">
        <v>368402</v>
      </c>
      <c r="G253" s="5">
        <f t="shared" si="45"/>
        <v>368402</v>
      </c>
      <c r="H253" s="45">
        <f t="shared" si="46"/>
        <v>10.863319598955782</v>
      </c>
      <c r="I253" s="45">
        <f t="shared" si="47"/>
        <v>10.863319598955782</v>
      </c>
    </row>
    <row r="254" spans="1:9" s="41" customFormat="1" ht="12.75" customHeight="1" x14ac:dyDescent="0.35">
      <c r="B254" s="11" t="s">
        <v>456</v>
      </c>
      <c r="C254" s="14" t="s">
        <v>457</v>
      </c>
      <c r="D254" s="11" t="s">
        <v>15</v>
      </c>
      <c r="E254" s="12">
        <v>5</v>
      </c>
      <c r="F254" s="5">
        <v>325360</v>
      </c>
      <c r="G254" s="5">
        <f t="shared" si="45"/>
        <v>1626800</v>
      </c>
      <c r="H254" s="45">
        <f t="shared" si="46"/>
        <v>9.5941109568250251</v>
      </c>
      <c r="I254" s="45">
        <f t="shared" si="47"/>
        <v>47.970554784125127</v>
      </c>
    </row>
    <row r="255" spans="1:9" s="41" customFormat="1" ht="12.75" customHeight="1" x14ac:dyDescent="0.35">
      <c r="B255" s="11" t="s">
        <v>458</v>
      </c>
      <c r="C255" s="14" t="s">
        <v>459</v>
      </c>
      <c r="D255" s="11" t="s">
        <v>15</v>
      </c>
      <c r="E255" s="12">
        <v>1</v>
      </c>
      <c r="F255" s="5">
        <v>161635</v>
      </c>
      <c r="G255" s="5">
        <f t="shared" si="45"/>
        <v>161635</v>
      </c>
      <c r="H255" s="45">
        <f t="shared" si="46"/>
        <v>4.7662408547652237</v>
      </c>
      <c r="I255" s="45">
        <f t="shared" si="47"/>
        <v>4.7662408547652237</v>
      </c>
    </row>
    <row r="256" spans="1:9" s="41" customFormat="1" ht="12.75" customHeight="1" x14ac:dyDescent="0.35">
      <c r="A256" s="1"/>
      <c r="B256" s="11" t="s">
        <v>460</v>
      </c>
      <c r="C256" s="14" t="s">
        <v>461</v>
      </c>
      <c r="D256" s="11" t="s">
        <v>15</v>
      </c>
      <c r="E256" s="12">
        <v>1</v>
      </c>
      <c r="F256" s="5">
        <v>161635</v>
      </c>
      <c r="G256" s="5">
        <f t="shared" si="45"/>
        <v>161635</v>
      </c>
      <c r="H256" s="45">
        <f t="shared" si="46"/>
        <v>4.7662408547652237</v>
      </c>
      <c r="I256" s="45">
        <f t="shared" si="47"/>
        <v>4.7662408547652237</v>
      </c>
    </row>
    <row r="257" spans="2:9" x14ac:dyDescent="0.25">
      <c r="B257" s="35"/>
      <c r="C257" s="42" t="s">
        <v>462</v>
      </c>
      <c r="D257" s="11"/>
      <c r="E257" s="12"/>
      <c r="F257" s="5"/>
      <c r="G257" s="5"/>
      <c r="H257" s="45"/>
      <c r="I257" s="45"/>
    </row>
    <row r="258" spans="2:9" x14ac:dyDescent="0.25">
      <c r="B258" s="16">
        <v>19</v>
      </c>
      <c r="C258" s="30" t="s">
        <v>463</v>
      </c>
      <c r="D258" s="11"/>
      <c r="E258" s="12"/>
      <c r="F258" s="5"/>
      <c r="G258" s="5"/>
      <c r="H258" s="45"/>
      <c r="I258" s="45"/>
    </row>
    <row r="259" spans="2:9" x14ac:dyDescent="0.25">
      <c r="B259" s="35" t="s">
        <v>464</v>
      </c>
      <c r="C259" s="30" t="s">
        <v>465</v>
      </c>
      <c r="D259" s="11"/>
      <c r="E259" s="12"/>
      <c r="F259" s="5"/>
      <c r="G259" s="5"/>
      <c r="H259" s="45"/>
      <c r="I259" s="45"/>
    </row>
    <row r="260" spans="2:9" x14ac:dyDescent="0.25">
      <c r="B260" s="46" t="s">
        <v>466</v>
      </c>
      <c r="C260" s="14" t="s">
        <v>467</v>
      </c>
      <c r="D260" s="11" t="s">
        <v>15</v>
      </c>
      <c r="E260" s="12">
        <v>106</v>
      </c>
      <c r="F260" s="5">
        <v>43227</v>
      </c>
      <c r="G260" s="5">
        <f>+F260*E260</f>
        <v>4582062</v>
      </c>
      <c r="H260" s="45">
        <f>+F260/$C$7</f>
        <v>1.2746638625850608</v>
      </c>
      <c r="I260" s="45">
        <f t="shared" si="47"/>
        <v>135.11436943401645</v>
      </c>
    </row>
    <row r="261" spans="2:9" x14ac:dyDescent="0.25">
      <c r="B261" s="46" t="s">
        <v>468</v>
      </c>
      <c r="C261" s="14" t="s">
        <v>469</v>
      </c>
      <c r="D261" s="11" t="s">
        <v>15</v>
      </c>
      <c r="E261" s="12">
        <v>21</v>
      </c>
      <c r="F261" s="5">
        <v>44639</v>
      </c>
      <c r="G261" s="5">
        <f>+F261*E261</f>
        <v>937419</v>
      </c>
      <c r="H261" s="45">
        <f>+F261/$C$7</f>
        <v>1.3163004641065661</v>
      </c>
      <c r="I261" s="45">
        <f t="shared" si="47"/>
        <v>27.642309746237888</v>
      </c>
    </row>
    <row r="262" spans="2:9" x14ac:dyDescent="0.25">
      <c r="B262" s="46" t="s">
        <v>470</v>
      </c>
      <c r="C262" s="14" t="s">
        <v>471</v>
      </c>
      <c r="D262" s="11" t="s">
        <v>15</v>
      </c>
      <c r="E262" s="12">
        <v>15</v>
      </c>
      <c r="F262" s="5">
        <v>37029</v>
      </c>
      <c r="G262" s="5">
        <f>+F262*E262</f>
        <v>555435</v>
      </c>
      <c r="H262" s="45">
        <f>+F262/$C$7</f>
        <v>1.0918992335267823</v>
      </c>
      <c r="I262" s="45">
        <f t="shared" si="47"/>
        <v>16.378488502901735</v>
      </c>
    </row>
    <row r="263" spans="2:9" x14ac:dyDescent="0.25">
      <c r="B263" s="46" t="s">
        <v>472</v>
      </c>
      <c r="C263" s="14" t="s">
        <v>473</v>
      </c>
      <c r="D263" s="11" t="s">
        <v>15</v>
      </c>
      <c r="E263" s="12">
        <v>19</v>
      </c>
      <c r="F263" s="5">
        <v>61505</v>
      </c>
      <c r="G263" s="5">
        <f>+F263*E263</f>
        <v>1168595</v>
      </c>
      <c r="H263" s="45">
        <f>+F263/$C$7</f>
        <v>1.8136396434703812</v>
      </c>
      <c r="I263" s="45">
        <f t="shared" si="47"/>
        <v>34.459153225937243</v>
      </c>
    </row>
    <row r="264" spans="2:9" x14ac:dyDescent="0.25">
      <c r="B264" s="46" t="s">
        <v>474</v>
      </c>
      <c r="C264" s="14" t="s">
        <v>475</v>
      </c>
      <c r="D264" s="11" t="s">
        <v>15</v>
      </c>
      <c r="E264" s="12">
        <v>20</v>
      </c>
      <c r="F264" s="5">
        <v>92258</v>
      </c>
      <c r="G264" s="5">
        <f>+F264*E264</f>
        <v>1845160</v>
      </c>
      <c r="H264" s="45">
        <f>+F264/$C$7</f>
        <v>2.7204742090446374</v>
      </c>
      <c r="I264" s="45">
        <f t="shared" si="47"/>
        <v>54.409484180892747</v>
      </c>
    </row>
    <row r="265" spans="2:9" x14ac:dyDescent="0.25">
      <c r="B265" s="35" t="s">
        <v>476</v>
      </c>
      <c r="C265" s="30" t="s">
        <v>477</v>
      </c>
      <c r="D265" s="11"/>
      <c r="E265" s="12"/>
      <c r="F265" s="5"/>
      <c r="G265" s="5"/>
      <c r="H265" s="45"/>
      <c r="I265" s="45">
        <f t="shared" si="47"/>
        <v>0</v>
      </c>
    </row>
    <row r="266" spans="2:9" x14ac:dyDescent="0.25">
      <c r="B266" s="46" t="s">
        <v>478</v>
      </c>
      <c r="C266" s="14" t="s">
        <v>479</v>
      </c>
      <c r="D266" s="11" t="s">
        <v>15</v>
      </c>
      <c r="E266" s="12">
        <v>1</v>
      </c>
      <c r="F266" s="5">
        <v>1997138</v>
      </c>
      <c r="G266" s="5">
        <f>+F266*E266</f>
        <v>1997138</v>
      </c>
      <c r="H266" s="45">
        <f>+F266/$C$7</f>
        <v>58.890962527943259</v>
      </c>
      <c r="I266" s="45">
        <f t="shared" si="47"/>
        <v>58.890962527943259</v>
      </c>
    </row>
    <row r="267" spans="2:9" x14ac:dyDescent="0.25">
      <c r="B267" s="64" t="s">
        <v>480</v>
      </c>
      <c r="C267" s="14" t="s">
        <v>1723</v>
      </c>
      <c r="D267" s="11" t="s">
        <v>15</v>
      </c>
      <c r="E267" s="12"/>
      <c r="F267" s="5" t="s">
        <v>481</v>
      </c>
      <c r="G267" s="5"/>
      <c r="H267" s="65"/>
      <c r="I267" s="45"/>
    </row>
    <row r="268" spans="2:9" ht="15.4" customHeight="1" x14ac:dyDescent="0.25">
      <c r="B268" s="25" t="s">
        <v>482</v>
      </c>
      <c r="C268" s="14" t="s">
        <v>483</v>
      </c>
      <c r="D268" s="11" t="s">
        <v>15</v>
      </c>
      <c r="E268" s="12">
        <v>60</v>
      </c>
      <c r="F268" s="5">
        <v>25192</v>
      </c>
      <c r="G268" s="5">
        <f>+F268*E268</f>
        <v>1511520</v>
      </c>
      <c r="H268" s="45">
        <f>+F268/$C$7</f>
        <v>0.74285358748566532</v>
      </c>
      <c r="I268" s="45">
        <f t="shared" ref="I268" si="48">+H268*E268</f>
        <v>44.571215249139918</v>
      </c>
    </row>
    <row r="269" spans="2:9" x14ac:dyDescent="0.25">
      <c r="B269" s="35"/>
      <c r="C269" s="42" t="s">
        <v>484</v>
      </c>
      <c r="D269" s="11"/>
      <c r="E269" s="12"/>
      <c r="F269" s="5"/>
      <c r="G269" s="12"/>
      <c r="H269" s="12"/>
      <c r="I269" s="45">
        <f t="shared" ref="I269:I272" si="49">+H269*E269</f>
        <v>0</v>
      </c>
    </row>
    <row r="270" spans="2:9" x14ac:dyDescent="0.25">
      <c r="B270" s="16">
        <v>20</v>
      </c>
      <c r="C270" s="30" t="s">
        <v>485</v>
      </c>
      <c r="D270" s="11"/>
      <c r="E270" s="12"/>
      <c r="F270" s="5"/>
      <c r="G270" s="5"/>
      <c r="H270" s="45"/>
      <c r="I270" s="45">
        <f t="shared" si="49"/>
        <v>0</v>
      </c>
    </row>
    <row r="271" spans="2:9" x14ac:dyDescent="0.25">
      <c r="B271" s="46" t="s">
        <v>486</v>
      </c>
      <c r="C271" s="14" t="s">
        <v>487</v>
      </c>
      <c r="D271" s="11" t="s">
        <v>30</v>
      </c>
      <c r="E271" s="12">
        <v>208</v>
      </c>
      <c r="F271" s="5">
        <v>54393</v>
      </c>
      <c r="G271" s="5">
        <f>+F271*E271</f>
        <v>11313744</v>
      </c>
      <c r="H271" s="45">
        <f>+F271/$C$7</f>
        <v>1.6039232766000235</v>
      </c>
      <c r="I271" s="45">
        <f t="shared" si="49"/>
        <v>333.6160415328049</v>
      </c>
    </row>
    <row r="272" spans="2:9" x14ac:dyDescent="0.25">
      <c r="B272" s="35" t="s">
        <v>488</v>
      </c>
      <c r="C272" s="30" t="s">
        <v>489</v>
      </c>
      <c r="D272" s="11"/>
      <c r="E272" s="12"/>
      <c r="F272" s="5"/>
      <c r="G272" s="5"/>
      <c r="H272" s="45"/>
      <c r="I272" s="45">
        <f t="shared" si="49"/>
        <v>0</v>
      </c>
    </row>
    <row r="273" spans="1:9" x14ac:dyDescent="0.25">
      <c r="B273" s="64" t="s">
        <v>490</v>
      </c>
      <c r="C273" s="14" t="s">
        <v>491</v>
      </c>
      <c r="D273" s="11" t="s">
        <v>30</v>
      </c>
      <c r="E273" s="12"/>
      <c r="F273" s="5" t="s">
        <v>284</v>
      </c>
      <c r="G273" s="5"/>
      <c r="H273" s="141" t="str">
        <f>F273</f>
        <v>inc. en 22.9</v>
      </c>
      <c r="I273" s="45"/>
    </row>
    <row r="274" spans="1:9" ht="15.4" customHeight="1" x14ac:dyDescent="0.35">
      <c r="A274" s="41"/>
      <c r="B274" s="46" t="s">
        <v>492</v>
      </c>
      <c r="C274" s="14" t="s">
        <v>493</v>
      </c>
      <c r="D274" s="11" t="s">
        <v>30</v>
      </c>
      <c r="E274" s="12">
        <v>341.8</v>
      </c>
      <c r="F274" s="5">
        <v>28320</v>
      </c>
      <c r="G274" s="5">
        <f>+F274*E274</f>
        <v>9679776</v>
      </c>
      <c r="H274" s="45">
        <f>+F274/$C$7</f>
        <v>0.83509104468061446</v>
      </c>
      <c r="I274" s="45">
        <f>+H274*E274</f>
        <v>285.434119071834</v>
      </c>
    </row>
    <row r="275" spans="1:9" s="41" customFormat="1" ht="12.75" customHeight="1" x14ac:dyDescent="0.35">
      <c r="B275" s="16" t="s">
        <v>494</v>
      </c>
      <c r="C275" s="30" t="s">
        <v>495</v>
      </c>
      <c r="D275" s="11"/>
      <c r="E275" s="12"/>
      <c r="F275" s="5"/>
      <c r="G275" s="5"/>
      <c r="H275" s="45"/>
      <c r="I275" s="45"/>
    </row>
    <row r="276" spans="1:9" s="41" customFormat="1" ht="12.75" customHeight="1" x14ac:dyDescent="0.35">
      <c r="B276" s="25" t="s">
        <v>496</v>
      </c>
      <c r="C276" s="14" t="s">
        <v>497</v>
      </c>
      <c r="D276" s="11" t="s">
        <v>30</v>
      </c>
      <c r="E276" s="12">
        <v>1007</v>
      </c>
      <c r="F276" s="5">
        <v>6718</v>
      </c>
      <c r="G276" s="5">
        <f t="shared" ref="G276:G286" si="50">+F276*E276</f>
        <v>6765026</v>
      </c>
      <c r="H276" s="45">
        <f t="shared" ref="H276:H290" si="51">+F276/$C$7</f>
        <v>0.19809822168659491</v>
      </c>
      <c r="I276" s="45">
        <f t="shared" ref="I276:I294" si="52">+H276*E276</f>
        <v>199.48490923840109</v>
      </c>
    </row>
    <row r="277" spans="1:9" s="41" customFormat="1" ht="12.75" customHeight="1" x14ac:dyDescent="0.35">
      <c r="B277" s="25" t="s">
        <v>498</v>
      </c>
      <c r="C277" s="14" t="s">
        <v>499</v>
      </c>
      <c r="D277" s="11" t="s">
        <v>30</v>
      </c>
      <c r="E277" s="12">
        <v>1007</v>
      </c>
      <c r="F277" s="5">
        <v>3778</v>
      </c>
      <c r="G277" s="5">
        <f t="shared" si="50"/>
        <v>3804446</v>
      </c>
      <c r="H277" s="45">
        <f t="shared" si="51"/>
        <v>0.11140444798034468</v>
      </c>
      <c r="I277" s="45">
        <f t="shared" si="52"/>
        <v>112.18427911620709</v>
      </c>
    </row>
    <row r="278" spans="1:9" s="41" customFormat="1" ht="12.75" customHeight="1" x14ac:dyDescent="0.35">
      <c r="B278" s="25" t="s">
        <v>500</v>
      </c>
      <c r="C278" s="14" t="s">
        <v>501</v>
      </c>
      <c r="D278" s="11" t="s">
        <v>33</v>
      </c>
      <c r="E278" s="12">
        <v>17.93</v>
      </c>
      <c r="F278" s="5">
        <v>25190</v>
      </c>
      <c r="G278" s="5">
        <f t="shared" si="50"/>
        <v>451656.7</v>
      </c>
      <c r="H278" s="45">
        <f t="shared" si="51"/>
        <v>0.74279461212940256</v>
      </c>
      <c r="I278" s="45">
        <f t="shared" si="52"/>
        <v>13.318307395480188</v>
      </c>
    </row>
    <row r="279" spans="1:9" s="41" customFormat="1" ht="12.75" customHeight="1" x14ac:dyDescent="0.35">
      <c r="B279" s="25" t="s">
        <v>502</v>
      </c>
      <c r="C279" s="14" t="s">
        <v>503</v>
      </c>
      <c r="D279" s="11" t="s">
        <v>1318</v>
      </c>
      <c r="E279" s="12">
        <v>225</v>
      </c>
      <c r="F279" s="5">
        <v>12594</v>
      </c>
      <c r="G279" s="5">
        <f t="shared" si="50"/>
        <v>2833650</v>
      </c>
      <c r="H279" s="45">
        <f t="shared" si="51"/>
        <v>0.3713678183865699</v>
      </c>
      <c r="I279" s="45">
        <f t="shared" si="52"/>
        <v>83.557759136978234</v>
      </c>
    </row>
    <row r="280" spans="1:9" s="41" customFormat="1" ht="12.75" customHeight="1" x14ac:dyDescent="0.35">
      <c r="B280" s="58" t="s">
        <v>504</v>
      </c>
      <c r="C280" s="14" t="s">
        <v>505</v>
      </c>
      <c r="D280" s="11" t="s">
        <v>15</v>
      </c>
      <c r="E280" s="12">
        <v>2</v>
      </c>
      <c r="F280" s="5">
        <v>2164712</v>
      </c>
      <c r="G280" s="5">
        <f t="shared" si="50"/>
        <v>4329424</v>
      </c>
      <c r="H280" s="45">
        <f t="shared" si="51"/>
        <v>63.832330703130737</v>
      </c>
      <c r="I280" s="45">
        <f t="shared" si="52"/>
        <v>127.66466140626147</v>
      </c>
    </row>
    <row r="281" spans="1:9" s="41" customFormat="1" ht="12.75" customHeight="1" x14ac:dyDescent="0.35">
      <c r="B281" s="58" t="s">
        <v>506</v>
      </c>
      <c r="C281" s="14" t="s">
        <v>507</v>
      </c>
      <c r="D281" s="11" t="s">
        <v>15</v>
      </c>
      <c r="E281" s="12">
        <v>9</v>
      </c>
      <c r="F281" s="5">
        <v>440686</v>
      </c>
      <c r="G281" s="5">
        <f t="shared" si="50"/>
        <v>3966174</v>
      </c>
      <c r="H281" s="45">
        <f t="shared" si="51"/>
        <v>12.994806925004283</v>
      </c>
      <c r="I281" s="45">
        <f t="shared" si="52"/>
        <v>116.95326232503855</v>
      </c>
    </row>
    <row r="282" spans="1:9" s="41" customFormat="1" ht="12.75" customHeight="1" x14ac:dyDescent="0.35">
      <c r="B282" s="58" t="s">
        <v>508</v>
      </c>
      <c r="C282" s="14" t="s">
        <v>509</v>
      </c>
      <c r="D282" s="11" t="s">
        <v>15</v>
      </c>
      <c r="E282" s="12">
        <v>1</v>
      </c>
      <c r="F282" s="5">
        <v>382728</v>
      </c>
      <c r="G282" s="5">
        <f t="shared" si="50"/>
        <v>382728</v>
      </c>
      <c r="H282" s="45">
        <f t="shared" si="51"/>
        <v>11.285760075865898</v>
      </c>
      <c r="I282" s="45">
        <f t="shared" si="52"/>
        <v>11.285760075865898</v>
      </c>
    </row>
    <row r="283" spans="1:9" s="41" customFormat="1" ht="12.75" customHeight="1" x14ac:dyDescent="0.35">
      <c r="B283" s="58" t="s">
        <v>510</v>
      </c>
      <c r="C283" s="14" t="s">
        <v>511</v>
      </c>
      <c r="D283" s="11" t="s">
        <v>15</v>
      </c>
      <c r="E283" s="12">
        <v>14</v>
      </c>
      <c r="F283" s="5">
        <v>258328</v>
      </c>
      <c r="G283" s="5">
        <f t="shared" si="50"/>
        <v>3616592</v>
      </c>
      <c r="H283" s="45">
        <f t="shared" si="51"/>
        <v>7.6174929163225205</v>
      </c>
      <c r="I283" s="45">
        <f t="shared" si="52"/>
        <v>106.64490082851529</v>
      </c>
    </row>
    <row r="284" spans="1:9" s="41" customFormat="1" ht="12.75" customHeight="1" x14ac:dyDescent="0.35">
      <c r="B284" s="58" t="s">
        <v>512</v>
      </c>
      <c r="C284" s="14" t="s">
        <v>513</v>
      </c>
      <c r="D284" s="11" t="s">
        <v>15</v>
      </c>
      <c r="E284" s="12">
        <v>4</v>
      </c>
      <c r="F284" s="5">
        <v>230907</v>
      </c>
      <c r="G284" s="5">
        <f t="shared" si="50"/>
        <v>923628</v>
      </c>
      <c r="H284" s="45">
        <f t="shared" si="51"/>
        <v>6.8089112942820149</v>
      </c>
      <c r="I284" s="45">
        <f t="shared" si="52"/>
        <v>27.23564517712806</v>
      </c>
    </row>
    <row r="285" spans="1:9" s="41" customFormat="1" ht="12.75" customHeight="1" x14ac:dyDescent="0.35">
      <c r="B285" s="58" t="s">
        <v>514</v>
      </c>
      <c r="C285" s="14" t="s">
        <v>515</v>
      </c>
      <c r="D285" s="11" t="s">
        <v>15</v>
      </c>
      <c r="E285" s="12">
        <v>5</v>
      </c>
      <c r="F285" s="5">
        <v>205717</v>
      </c>
      <c r="G285" s="5">
        <f t="shared" si="50"/>
        <v>1028585</v>
      </c>
      <c r="H285" s="45">
        <f t="shared" si="51"/>
        <v>6.0661166821526118</v>
      </c>
      <c r="I285" s="45">
        <f t="shared" si="52"/>
        <v>30.330583410763058</v>
      </c>
    </row>
    <row r="286" spans="1:9" s="41" customFormat="1" ht="12.75" customHeight="1" x14ac:dyDescent="0.35">
      <c r="B286" s="58" t="s">
        <v>516</v>
      </c>
      <c r="C286" s="14" t="s">
        <v>517</v>
      </c>
      <c r="D286" s="11" t="s">
        <v>15</v>
      </c>
      <c r="E286" s="12">
        <v>5</v>
      </c>
      <c r="F286" s="5">
        <v>377848</v>
      </c>
      <c r="G286" s="5">
        <f t="shared" si="50"/>
        <v>1889240</v>
      </c>
      <c r="H286" s="45">
        <f t="shared" si="51"/>
        <v>11.141860206584775</v>
      </c>
      <c r="I286" s="45">
        <f t="shared" si="52"/>
        <v>55.709301032923875</v>
      </c>
    </row>
    <row r="287" spans="1:9" s="41" customFormat="1" ht="12.75" customHeight="1" x14ac:dyDescent="0.35">
      <c r="B287" s="37" t="s">
        <v>518</v>
      </c>
      <c r="C287" s="14" t="s">
        <v>519</v>
      </c>
      <c r="D287" s="11"/>
      <c r="E287" s="12"/>
      <c r="F287" s="5"/>
      <c r="G287" s="5"/>
      <c r="H287" s="45">
        <f t="shared" si="51"/>
        <v>0</v>
      </c>
      <c r="I287" s="45">
        <f t="shared" si="52"/>
        <v>0</v>
      </c>
    </row>
    <row r="288" spans="1:9" s="41" customFormat="1" ht="12.75" customHeight="1" x14ac:dyDescent="0.35">
      <c r="B288" s="26" t="s">
        <v>520</v>
      </c>
      <c r="C288" s="14" t="s">
        <v>521</v>
      </c>
      <c r="D288" s="11" t="s">
        <v>15</v>
      </c>
      <c r="E288" s="12">
        <v>6</v>
      </c>
      <c r="F288" s="5">
        <v>472310</v>
      </c>
      <c r="G288" s="5">
        <f>+F288*E288</f>
        <v>2833860</v>
      </c>
      <c r="H288" s="45">
        <f t="shared" si="51"/>
        <v>13.927325258230969</v>
      </c>
      <c r="I288" s="45">
        <f t="shared" si="52"/>
        <v>83.56395154938582</v>
      </c>
    </row>
    <row r="289" spans="1:9" s="41" customFormat="1" ht="12.75" customHeight="1" x14ac:dyDescent="0.35">
      <c r="B289" s="26" t="s">
        <v>522</v>
      </c>
      <c r="C289" s="14" t="s">
        <v>523</v>
      </c>
      <c r="D289" s="11" t="s">
        <v>15</v>
      </c>
      <c r="E289" s="12">
        <v>6</v>
      </c>
      <c r="F289" s="5">
        <v>472310</v>
      </c>
      <c r="G289" s="5">
        <f>+F289*E289</f>
        <v>2833860</v>
      </c>
      <c r="H289" s="45">
        <f t="shared" si="51"/>
        <v>13.927325258230969</v>
      </c>
      <c r="I289" s="45">
        <f t="shared" si="52"/>
        <v>83.56395154938582</v>
      </c>
    </row>
    <row r="290" spans="1:9" s="41" customFormat="1" ht="12.75" customHeight="1" x14ac:dyDescent="0.35">
      <c r="A290" s="1"/>
      <c r="B290" s="26" t="s">
        <v>524</v>
      </c>
      <c r="C290" s="14" t="s">
        <v>525</v>
      </c>
      <c r="D290" s="11" t="s">
        <v>15</v>
      </c>
      <c r="E290" s="12">
        <v>6</v>
      </c>
      <c r="F290" s="5">
        <v>472310</v>
      </c>
      <c r="G290" s="5">
        <f>+F290*E290</f>
        <v>2833860</v>
      </c>
      <c r="H290" s="45">
        <f t="shared" si="51"/>
        <v>13.927325258230969</v>
      </c>
      <c r="I290" s="45">
        <f t="shared" si="52"/>
        <v>83.56395154938582</v>
      </c>
    </row>
    <row r="291" spans="1:9" x14ac:dyDescent="0.25">
      <c r="B291" s="35"/>
      <c r="C291" s="42" t="s">
        <v>526</v>
      </c>
      <c r="D291" s="11"/>
      <c r="E291" s="12"/>
      <c r="F291" s="5"/>
      <c r="G291" s="12"/>
      <c r="H291" s="12"/>
      <c r="I291" s="45">
        <f t="shared" si="52"/>
        <v>0</v>
      </c>
    </row>
    <row r="292" spans="1:9" x14ac:dyDescent="0.25">
      <c r="B292" s="16">
        <v>21</v>
      </c>
      <c r="C292" s="30" t="s">
        <v>527</v>
      </c>
      <c r="D292" s="11"/>
      <c r="E292" s="12"/>
      <c r="F292" s="5"/>
      <c r="G292" s="5"/>
      <c r="H292" s="45"/>
      <c r="I292" s="45">
        <f t="shared" si="52"/>
        <v>0</v>
      </c>
    </row>
    <row r="293" spans="1:9" ht="15.4" customHeight="1" x14ac:dyDescent="0.35">
      <c r="A293" s="41"/>
      <c r="B293" s="46" t="s">
        <v>528</v>
      </c>
      <c r="C293" s="14" t="s">
        <v>529</v>
      </c>
      <c r="D293" s="11" t="s">
        <v>15</v>
      </c>
      <c r="E293" s="12">
        <f>31+3</f>
        <v>34</v>
      </c>
      <c r="F293" s="5">
        <v>80272</v>
      </c>
      <c r="G293" s="5">
        <f>+F293*E293</f>
        <v>2729248</v>
      </c>
      <c r="H293" s="45">
        <f>+F293/$C$7</f>
        <v>2.3670348989619452</v>
      </c>
      <c r="I293" s="45">
        <f t="shared" si="52"/>
        <v>80.47918656470614</v>
      </c>
    </row>
    <row r="294" spans="1:9" s="41" customFormat="1" ht="12.75" customHeight="1" x14ac:dyDescent="0.35">
      <c r="B294" s="58" t="s">
        <v>530</v>
      </c>
      <c r="C294" s="14" t="s">
        <v>531</v>
      </c>
      <c r="D294" s="11" t="s">
        <v>15</v>
      </c>
      <c r="E294" s="12">
        <v>12</v>
      </c>
      <c r="F294" s="5">
        <v>796000</v>
      </c>
      <c r="G294" s="5">
        <f>+F294*E294</f>
        <v>9552000</v>
      </c>
      <c r="H294" s="45">
        <f>+F294/$C$7</f>
        <v>23.472191792576595</v>
      </c>
      <c r="I294" s="45">
        <f t="shared" si="52"/>
        <v>281.66630151091914</v>
      </c>
    </row>
    <row r="295" spans="1:9" s="41" customFormat="1" ht="12.75" customHeight="1" x14ac:dyDescent="0.35">
      <c r="A295" s="1"/>
      <c r="B295" s="25" t="s">
        <v>532</v>
      </c>
      <c r="C295" s="14" t="s">
        <v>533</v>
      </c>
      <c r="D295" s="11" t="s">
        <v>15</v>
      </c>
      <c r="E295" s="12"/>
      <c r="F295" s="5" t="s">
        <v>1724</v>
      </c>
      <c r="G295" s="5"/>
      <c r="H295" s="141" t="str">
        <f>F295</f>
        <v>inc. en 22.8.16.2</v>
      </c>
      <c r="I295" s="45"/>
    </row>
    <row r="296" spans="1:9" x14ac:dyDescent="0.25">
      <c r="B296" s="35"/>
      <c r="C296" s="42" t="s">
        <v>534</v>
      </c>
      <c r="D296" s="11"/>
      <c r="E296" s="12"/>
      <c r="F296" s="5"/>
      <c r="G296" s="12"/>
      <c r="H296" s="12"/>
      <c r="I296" s="45">
        <f t="shared" ref="I296:I327" si="53">+H296*E296</f>
        <v>0</v>
      </c>
    </row>
    <row r="297" spans="1:9" ht="13" x14ac:dyDescent="0.25">
      <c r="B297" s="29">
        <v>22</v>
      </c>
      <c r="C297" s="30" t="s">
        <v>535</v>
      </c>
      <c r="D297" s="11"/>
      <c r="E297" s="12"/>
      <c r="F297" s="5"/>
      <c r="G297" s="5"/>
      <c r="H297" s="45"/>
      <c r="I297" s="45">
        <f t="shared" si="53"/>
        <v>0</v>
      </c>
    </row>
    <row r="298" spans="1:9" ht="13" x14ac:dyDescent="0.25">
      <c r="B298" s="29" t="s">
        <v>536</v>
      </c>
      <c r="C298" s="42" t="s">
        <v>537</v>
      </c>
      <c r="D298" s="11"/>
      <c r="E298" s="12"/>
      <c r="F298" s="5"/>
      <c r="G298" s="5"/>
      <c r="H298" s="45"/>
      <c r="I298" s="45">
        <f t="shared" si="53"/>
        <v>0</v>
      </c>
    </row>
    <row r="299" spans="1:9" x14ac:dyDescent="0.25">
      <c r="B299" s="16" t="s">
        <v>538</v>
      </c>
      <c r="C299" s="17" t="s">
        <v>539</v>
      </c>
      <c r="D299" s="11"/>
      <c r="E299" s="12"/>
      <c r="F299" s="5"/>
      <c r="G299" s="5">
        <f t="shared" ref="G299:G327" si="54">+F299*E299</f>
        <v>0</v>
      </c>
      <c r="H299" s="45">
        <f t="shared" ref="H299:H327" si="55">+F299/$C$7</f>
        <v>0</v>
      </c>
      <c r="I299" s="45">
        <f t="shared" si="53"/>
        <v>0</v>
      </c>
    </row>
    <row r="300" spans="1:9" x14ac:dyDescent="0.25">
      <c r="B300" s="11" t="s">
        <v>540</v>
      </c>
      <c r="C300" s="6" t="s">
        <v>541</v>
      </c>
      <c r="D300" s="11" t="s">
        <v>33</v>
      </c>
      <c r="E300" s="12">
        <v>562</v>
      </c>
      <c r="F300" s="5">
        <v>43560</v>
      </c>
      <c r="G300" s="5">
        <f t="shared" si="54"/>
        <v>24480720</v>
      </c>
      <c r="H300" s="45">
        <f t="shared" si="55"/>
        <v>1.2844832594028095</v>
      </c>
      <c r="I300" s="45">
        <f t="shared" si="53"/>
        <v>721.87959178437893</v>
      </c>
    </row>
    <row r="301" spans="1:9" x14ac:dyDescent="0.25">
      <c r="B301" s="11" t="s">
        <v>542</v>
      </c>
      <c r="C301" s="6" t="s">
        <v>543</v>
      </c>
      <c r="D301" s="11" t="s">
        <v>33</v>
      </c>
      <c r="E301" s="12">
        <v>79</v>
      </c>
      <c r="F301" s="5">
        <v>86963</v>
      </c>
      <c r="G301" s="5">
        <f t="shared" si="54"/>
        <v>6870077</v>
      </c>
      <c r="H301" s="45">
        <f t="shared" si="55"/>
        <v>2.564336953338993</v>
      </c>
      <c r="I301" s="45">
        <f t="shared" si="53"/>
        <v>202.58261931378044</v>
      </c>
    </row>
    <row r="302" spans="1:9" x14ac:dyDescent="0.25">
      <c r="B302" s="11" t="s">
        <v>544</v>
      </c>
      <c r="C302" s="6" t="s">
        <v>545</v>
      </c>
      <c r="D302" s="11" t="s">
        <v>33</v>
      </c>
      <c r="E302" s="12">
        <v>433</v>
      </c>
      <c r="F302" s="5">
        <v>21680</v>
      </c>
      <c r="G302" s="5">
        <f t="shared" si="54"/>
        <v>9387440</v>
      </c>
      <c r="H302" s="45">
        <f t="shared" si="55"/>
        <v>0.63929286188826706</v>
      </c>
      <c r="I302" s="45">
        <f t="shared" si="53"/>
        <v>276.81380919761966</v>
      </c>
    </row>
    <row r="303" spans="1:9" x14ac:dyDescent="0.25">
      <c r="B303" s="16" t="s">
        <v>546</v>
      </c>
      <c r="C303" s="17" t="s">
        <v>547</v>
      </c>
      <c r="D303" s="11"/>
      <c r="E303" s="12"/>
      <c r="F303" s="5">
        <v>0</v>
      </c>
      <c r="G303" s="5">
        <f t="shared" si="54"/>
        <v>0</v>
      </c>
      <c r="H303" s="45">
        <f t="shared" si="55"/>
        <v>0</v>
      </c>
      <c r="I303" s="45">
        <f t="shared" si="53"/>
        <v>0</v>
      </c>
    </row>
    <row r="304" spans="1:9" x14ac:dyDescent="0.25">
      <c r="B304" s="11" t="s">
        <v>548</v>
      </c>
      <c r="C304" s="6" t="s">
        <v>549</v>
      </c>
      <c r="D304" s="11" t="s">
        <v>1318</v>
      </c>
      <c r="E304" s="12">
        <v>872</v>
      </c>
      <c r="F304" s="5">
        <v>28780</v>
      </c>
      <c r="G304" s="5">
        <f t="shared" si="54"/>
        <v>25096160</v>
      </c>
      <c r="H304" s="45">
        <f t="shared" si="55"/>
        <v>0.84865537662104817</v>
      </c>
      <c r="I304" s="45">
        <f t="shared" si="53"/>
        <v>740.02748841355401</v>
      </c>
    </row>
    <row r="305" spans="2:9" x14ac:dyDescent="0.25">
      <c r="B305" s="11" t="s">
        <v>550</v>
      </c>
      <c r="C305" s="6" t="s">
        <v>551</v>
      </c>
      <c r="D305" s="11" t="s">
        <v>1318</v>
      </c>
      <c r="E305" s="12">
        <v>212</v>
      </c>
      <c r="F305" s="5">
        <v>21314</v>
      </c>
      <c r="G305" s="5">
        <f t="shared" si="54"/>
        <v>4518568</v>
      </c>
      <c r="H305" s="45">
        <f t="shared" si="55"/>
        <v>0.62850037169218287</v>
      </c>
      <c r="I305" s="45">
        <f t="shared" si="53"/>
        <v>133.24207879874277</v>
      </c>
    </row>
    <row r="306" spans="2:9" x14ac:dyDescent="0.25">
      <c r="B306" s="11" t="s">
        <v>552</v>
      </c>
      <c r="C306" s="6" t="s">
        <v>553</v>
      </c>
      <c r="D306" s="11" t="s">
        <v>1318</v>
      </c>
      <c r="E306" s="12">
        <v>222</v>
      </c>
      <c r="F306" s="5">
        <v>16962</v>
      </c>
      <c r="G306" s="5">
        <f t="shared" si="54"/>
        <v>3765564</v>
      </c>
      <c r="H306" s="45">
        <f t="shared" si="55"/>
        <v>0.50016999646442739</v>
      </c>
      <c r="I306" s="45">
        <f t="shared" si="53"/>
        <v>111.03773921510287</v>
      </c>
    </row>
    <row r="307" spans="2:9" x14ac:dyDescent="0.25">
      <c r="B307" s="11" t="s">
        <v>554</v>
      </c>
      <c r="C307" s="6" t="s">
        <v>555</v>
      </c>
      <c r="D307" s="11" t="s">
        <v>1318</v>
      </c>
      <c r="E307" s="12">
        <v>25</v>
      </c>
      <c r="F307" s="5">
        <v>166179</v>
      </c>
      <c r="G307" s="5">
        <f t="shared" si="54"/>
        <v>4154475</v>
      </c>
      <c r="H307" s="45">
        <f t="shared" si="55"/>
        <v>4.9002328641942032</v>
      </c>
      <c r="I307" s="45">
        <f t="shared" si="53"/>
        <v>122.50582160485509</v>
      </c>
    </row>
    <row r="308" spans="2:9" x14ac:dyDescent="0.25">
      <c r="B308" s="11" t="s">
        <v>556</v>
      </c>
      <c r="C308" s="6" t="s">
        <v>557</v>
      </c>
      <c r="D308" s="11" t="s">
        <v>1318</v>
      </c>
      <c r="E308" s="12">
        <v>10</v>
      </c>
      <c r="F308" s="5">
        <v>309566</v>
      </c>
      <c r="G308" s="5">
        <f t="shared" si="54"/>
        <v>3095660</v>
      </c>
      <c r="H308" s="45">
        <f t="shared" si="55"/>
        <v>9.1283825684180471</v>
      </c>
      <c r="I308" s="45">
        <f t="shared" si="53"/>
        <v>91.283825684180471</v>
      </c>
    </row>
    <row r="309" spans="2:9" x14ac:dyDescent="0.25">
      <c r="B309" s="16" t="s">
        <v>558</v>
      </c>
      <c r="C309" s="17" t="s">
        <v>559</v>
      </c>
      <c r="D309" s="11"/>
      <c r="E309" s="12"/>
      <c r="F309" s="5">
        <v>0</v>
      </c>
      <c r="G309" s="5">
        <f t="shared" si="54"/>
        <v>0</v>
      </c>
      <c r="H309" s="45">
        <f t="shared" si="55"/>
        <v>0</v>
      </c>
      <c r="I309" s="45">
        <f t="shared" si="53"/>
        <v>0</v>
      </c>
    </row>
    <row r="310" spans="2:9" x14ac:dyDescent="0.25">
      <c r="B310" s="11" t="s">
        <v>560</v>
      </c>
      <c r="C310" s="6" t="s">
        <v>561</v>
      </c>
      <c r="D310" s="11" t="s">
        <v>15</v>
      </c>
      <c r="E310" s="12">
        <v>8</v>
      </c>
      <c r="F310" s="5">
        <v>609002</v>
      </c>
      <c r="G310" s="5">
        <f t="shared" si="54"/>
        <v>4872016</v>
      </c>
      <c r="H310" s="45">
        <f t="shared" si="55"/>
        <v>17.958054957365238</v>
      </c>
      <c r="I310" s="45">
        <f t="shared" si="53"/>
        <v>143.66443965892191</v>
      </c>
    </row>
    <row r="311" spans="2:9" x14ac:dyDescent="0.25">
      <c r="B311" s="11" t="s">
        <v>562</v>
      </c>
      <c r="C311" s="6" t="s">
        <v>563</v>
      </c>
      <c r="D311" s="11" t="s">
        <v>15</v>
      </c>
      <c r="E311" s="12">
        <v>7</v>
      </c>
      <c r="F311" s="5">
        <v>970112</v>
      </c>
      <c r="G311" s="5">
        <f t="shared" si="54"/>
        <v>6790784</v>
      </c>
      <c r="H311" s="45">
        <f t="shared" si="55"/>
        <v>28.606350407387016</v>
      </c>
      <c r="I311" s="45">
        <f t="shared" si="53"/>
        <v>200.2444528517091</v>
      </c>
    </row>
    <row r="312" spans="2:9" x14ac:dyDescent="0.25">
      <c r="B312" s="16" t="s">
        <v>564</v>
      </c>
      <c r="C312" s="17" t="s">
        <v>565</v>
      </c>
      <c r="D312" s="11"/>
      <c r="E312" s="12"/>
      <c r="F312" s="5">
        <v>0</v>
      </c>
      <c r="G312" s="5">
        <f t="shared" si="54"/>
        <v>0</v>
      </c>
      <c r="H312" s="45">
        <f t="shared" si="55"/>
        <v>0</v>
      </c>
      <c r="I312" s="45">
        <f t="shared" si="53"/>
        <v>0</v>
      </c>
    </row>
    <row r="313" spans="2:9" x14ac:dyDescent="0.25">
      <c r="B313" s="11" t="s">
        <v>566</v>
      </c>
      <c r="C313" s="6" t="s">
        <v>565</v>
      </c>
      <c r="D313" s="11" t="s">
        <v>15</v>
      </c>
      <c r="E313" s="12">
        <v>2</v>
      </c>
      <c r="F313" s="5">
        <v>2289768</v>
      </c>
      <c r="G313" s="5">
        <f t="shared" si="54"/>
        <v>4579536</v>
      </c>
      <c r="H313" s="45">
        <f t="shared" si="55"/>
        <v>67.519941779528295</v>
      </c>
      <c r="I313" s="45">
        <f t="shared" si="53"/>
        <v>135.03988355905659</v>
      </c>
    </row>
    <row r="314" spans="2:9" x14ac:dyDescent="0.25">
      <c r="B314" s="16" t="s">
        <v>567</v>
      </c>
      <c r="C314" s="17" t="s">
        <v>568</v>
      </c>
      <c r="D314" s="11"/>
      <c r="E314" s="12"/>
      <c r="F314" s="5">
        <v>0</v>
      </c>
      <c r="G314" s="5">
        <f t="shared" si="54"/>
        <v>0</v>
      </c>
      <c r="H314" s="45">
        <f t="shared" si="55"/>
        <v>0</v>
      </c>
      <c r="I314" s="45">
        <f t="shared" si="53"/>
        <v>0</v>
      </c>
    </row>
    <row r="315" spans="2:9" x14ac:dyDescent="0.25">
      <c r="B315" s="11" t="s">
        <v>569</v>
      </c>
      <c r="C315" s="6" t="s">
        <v>570</v>
      </c>
      <c r="D315" s="11" t="s">
        <v>15</v>
      </c>
      <c r="E315" s="12">
        <v>1</v>
      </c>
      <c r="F315" s="5">
        <v>24530247</v>
      </c>
      <c r="G315" s="5">
        <f t="shared" si="54"/>
        <v>24530247</v>
      </c>
      <c r="H315" s="45">
        <f t="shared" si="55"/>
        <v>723.34002801919178</v>
      </c>
      <c r="I315" s="45">
        <f t="shared" si="53"/>
        <v>723.34002801919178</v>
      </c>
    </row>
    <row r="316" spans="2:9" x14ac:dyDescent="0.25">
      <c r="B316" s="16" t="s">
        <v>571</v>
      </c>
      <c r="C316" s="17" t="s">
        <v>572</v>
      </c>
      <c r="D316" s="11"/>
      <c r="E316" s="12"/>
      <c r="F316" s="5">
        <v>0</v>
      </c>
      <c r="G316" s="5">
        <f t="shared" si="54"/>
        <v>0</v>
      </c>
      <c r="H316" s="45">
        <f t="shared" si="55"/>
        <v>0</v>
      </c>
      <c r="I316" s="45">
        <f t="shared" si="53"/>
        <v>0</v>
      </c>
    </row>
    <row r="317" spans="2:9" x14ac:dyDescent="0.25">
      <c r="B317" s="11" t="s">
        <v>573</v>
      </c>
      <c r="C317" s="6" t="s">
        <v>574</v>
      </c>
      <c r="D317" s="11" t="s">
        <v>15</v>
      </c>
      <c r="E317" s="12">
        <v>1</v>
      </c>
      <c r="F317" s="5">
        <v>1534688</v>
      </c>
      <c r="G317" s="5">
        <f t="shared" si="54"/>
        <v>1534688</v>
      </c>
      <c r="H317" s="45">
        <f t="shared" si="55"/>
        <v>45.254385776087673</v>
      </c>
      <c r="I317" s="45">
        <f t="shared" si="53"/>
        <v>45.254385776087673</v>
      </c>
    </row>
    <row r="318" spans="2:9" x14ac:dyDescent="0.25">
      <c r="B318" s="16" t="s">
        <v>575</v>
      </c>
      <c r="C318" s="17" t="s">
        <v>576</v>
      </c>
      <c r="D318" s="11"/>
      <c r="E318" s="12"/>
      <c r="F318" s="5">
        <v>0</v>
      </c>
      <c r="G318" s="5">
        <f t="shared" si="54"/>
        <v>0</v>
      </c>
      <c r="H318" s="45">
        <f t="shared" si="55"/>
        <v>0</v>
      </c>
      <c r="I318" s="45">
        <f t="shared" si="53"/>
        <v>0</v>
      </c>
    </row>
    <row r="319" spans="2:9" x14ac:dyDescent="0.25">
      <c r="B319" s="11" t="s">
        <v>577</v>
      </c>
      <c r="C319" s="6" t="s">
        <v>578</v>
      </c>
      <c r="D319" s="11" t="s">
        <v>15</v>
      </c>
      <c r="E319" s="12">
        <v>24</v>
      </c>
      <c r="F319" s="5">
        <v>21155</v>
      </c>
      <c r="G319" s="5">
        <f t="shared" si="54"/>
        <v>507720</v>
      </c>
      <c r="H319" s="45">
        <f t="shared" si="55"/>
        <v>0.62381183086929382</v>
      </c>
      <c r="I319" s="45">
        <f t="shared" si="53"/>
        <v>14.971483940863052</v>
      </c>
    </row>
    <row r="320" spans="2:9" x14ac:dyDescent="0.25">
      <c r="B320" s="11" t="s">
        <v>579</v>
      </c>
      <c r="C320" s="6" t="s">
        <v>580</v>
      </c>
      <c r="D320" s="11" t="s">
        <v>15</v>
      </c>
      <c r="E320" s="12">
        <v>36</v>
      </c>
      <c r="F320" s="5">
        <v>18216</v>
      </c>
      <c r="G320" s="5">
        <f t="shared" si="54"/>
        <v>655776</v>
      </c>
      <c r="H320" s="45">
        <f t="shared" si="55"/>
        <v>0.53714754484117488</v>
      </c>
      <c r="I320" s="45">
        <f t="shared" si="53"/>
        <v>19.337311614282296</v>
      </c>
    </row>
    <row r="321" spans="2:9" x14ac:dyDescent="0.25">
      <c r="B321" s="16" t="s">
        <v>581</v>
      </c>
      <c r="C321" s="17" t="s">
        <v>582</v>
      </c>
      <c r="D321" s="11"/>
      <c r="E321" s="12"/>
      <c r="F321" s="5">
        <v>0</v>
      </c>
      <c r="G321" s="5">
        <f t="shared" si="54"/>
        <v>0</v>
      </c>
      <c r="H321" s="45">
        <f t="shared" si="55"/>
        <v>0</v>
      </c>
      <c r="I321" s="45">
        <f t="shared" si="53"/>
        <v>0</v>
      </c>
    </row>
    <row r="322" spans="2:9" x14ac:dyDescent="0.25">
      <c r="B322" s="11" t="s">
        <v>583</v>
      </c>
      <c r="C322" s="6" t="s">
        <v>584</v>
      </c>
      <c r="D322" s="11" t="s">
        <v>15</v>
      </c>
      <c r="E322" s="12">
        <v>4</v>
      </c>
      <c r="F322" s="5">
        <v>51715</v>
      </c>
      <c r="G322" s="5">
        <f t="shared" si="54"/>
        <v>206860</v>
      </c>
      <c r="H322" s="45">
        <f t="shared" si="55"/>
        <v>1.5249552745641941</v>
      </c>
      <c r="I322" s="45">
        <f t="shared" si="53"/>
        <v>6.0998210982567764</v>
      </c>
    </row>
    <row r="323" spans="2:9" x14ac:dyDescent="0.25">
      <c r="B323" s="11" t="s">
        <v>585</v>
      </c>
      <c r="C323" s="6" t="s">
        <v>586</v>
      </c>
      <c r="D323" s="11" t="s">
        <v>15</v>
      </c>
      <c r="E323" s="12">
        <v>1</v>
      </c>
      <c r="F323" s="5">
        <v>830863</v>
      </c>
      <c r="G323" s="5">
        <f t="shared" si="54"/>
        <v>830863</v>
      </c>
      <c r="H323" s="45">
        <f t="shared" si="55"/>
        <v>24.500220715270814</v>
      </c>
      <c r="I323" s="45">
        <f t="shared" si="53"/>
        <v>24.500220715270814</v>
      </c>
    </row>
    <row r="324" spans="2:9" x14ac:dyDescent="0.25">
      <c r="B324" s="16" t="s">
        <v>587</v>
      </c>
      <c r="C324" s="17" t="s">
        <v>588</v>
      </c>
      <c r="D324" s="11"/>
      <c r="E324" s="12"/>
      <c r="F324" s="5">
        <v>0</v>
      </c>
      <c r="G324" s="5">
        <f t="shared" si="54"/>
        <v>0</v>
      </c>
      <c r="H324" s="45">
        <f t="shared" si="55"/>
        <v>0</v>
      </c>
      <c r="I324" s="45">
        <f t="shared" si="53"/>
        <v>0</v>
      </c>
    </row>
    <row r="325" spans="2:9" x14ac:dyDescent="0.25">
      <c r="B325" s="11" t="s">
        <v>589</v>
      </c>
      <c r="C325" s="6" t="s">
        <v>590</v>
      </c>
      <c r="D325" s="11" t="s">
        <v>1318</v>
      </c>
      <c r="E325" s="12">
        <v>25</v>
      </c>
      <c r="F325" s="5">
        <v>7399</v>
      </c>
      <c r="G325" s="5">
        <f t="shared" si="54"/>
        <v>184975</v>
      </c>
      <c r="H325" s="45">
        <f t="shared" si="55"/>
        <v>0.2181793304940631</v>
      </c>
      <c r="I325" s="45">
        <f t="shared" si="53"/>
        <v>5.4544832623515775</v>
      </c>
    </row>
    <row r="326" spans="2:9" x14ac:dyDescent="0.25">
      <c r="B326" s="16" t="s">
        <v>591</v>
      </c>
      <c r="C326" s="17" t="s">
        <v>592</v>
      </c>
      <c r="D326" s="11"/>
      <c r="E326" s="12"/>
      <c r="F326" s="5">
        <v>0</v>
      </c>
      <c r="G326" s="5">
        <f t="shared" si="54"/>
        <v>0</v>
      </c>
      <c r="H326" s="45">
        <f t="shared" si="55"/>
        <v>0</v>
      </c>
      <c r="I326" s="45">
        <f t="shared" si="53"/>
        <v>0</v>
      </c>
    </row>
    <row r="327" spans="2:9" x14ac:dyDescent="0.25">
      <c r="B327" s="11" t="s">
        <v>593</v>
      </c>
      <c r="C327" s="6" t="s">
        <v>594</v>
      </c>
      <c r="D327" s="11" t="s">
        <v>15</v>
      </c>
      <c r="E327" s="12">
        <v>1</v>
      </c>
      <c r="F327" s="5">
        <v>925832</v>
      </c>
      <c r="G327" s="5">
        <f t="shared" si="54"/>
        <v>925832</v>
      </c>
      <c r="H327" s="45">
        <f t="shared" si="55"/>
        <v>27.300636019729616</v>
      </c>
      <c r="I327" s="45">
        <f t="shared" si="53"/>
        <v>27.300636019729616</v>
      </c>
    </row>
    <row r="328" spans="2:9" ht="13" x14ac:dyDescent="0.25">
      <c r="B328" s="29" t="s">
        <v>595</v>
      </c>
      <c r="C328" s="17" t="s">
        <v>596</v>
      </c>
      <c r="D328" s="11"/>
      <c r="E328" s="12"/>
      <c r="F328" s="5"/>
      <c r="G328" s="5"/>
      <c r="H328" s="45"/>
      <c r="I328" s="45">
        <f t="shared" ref="I328:I359" si="56">+H328*E328</f>
        <v>0</v>
      </c>
    </row>
    <row r="329" spans="2:9" x14ac:dyDescent="0.25">
      <c r="B329" s="16" t="s">
        <v>597</v>
      </c>
      <c r="C329" s="66" t="s">
        <v>539</v>
      </c>
      <c r="D329" s="35"/>
      <c r="E329" s="35"/>
      <c r="F329" s="5"/>
      <c r="G329" s="5"/>
      <c r="H329" s="45"/>
      <c r="I329" s="45">
        <f t="shared" si="56"/>
        <v>0</v>
      </c>
    </row>
    <row r="330" spans="2:9" x14ac:dyDescent="0.25">
      <c r="B330" s="11" t="s">
        <v>598</v>
      </c>
      <c r="C330" s="68" t="s">
        <v>541</v>
      </c>
      <c r="D330" s="11" t="s">
        <v>33</v>
      </c>
      <c r="E330" s="145">
        <v>56</v>
      </c>
      <c r="F330" s="5">
        <v>34205</v>
      </c>
      <c r="G330" s="5">
        <f t="shared" ref="G330:G345" si="57">+F330*E330</f>
        <v>1915480</v>
      </c>
      <c r="H330" s="45">
        <f t="shared" ref="H330:H345" si="58">+F330/$C$7</f>
        <v>1.008626030483772</v>
      </c>
      <c r="I330" s="45">
        <f t="shared" si="56"/>
        <v>56.483057707091234</v>
      </c>
    </row>
    <row r="331" spans="2:9" x14ac:dyDescent="0.25">
      <c r="B331" s="11" t="s">
        <v>599</v>
      </c>
      <c r="C331" s="68" t="s">
        <v>543</v>
      </c>
      <c r="D331" s="11" t="s">
        <v>33</v>
      </c>
      <c r="E331" s="145">
        <v>7</v>
      </c>
      <c r="F331" s="5">
        <v>68286</v>
      </c>
      <c r="G331" s="5">
        <f t="shared" si="57"/>
        <v>478002</v>
      </c>
      <c r="H331" s="45">
        <f t="shared" si="58"/>
        <v>2.0135955888792529</v>
      </c>
      <c r="I331" s="45">
        <f t="shared" si="56"/>
        <v>14.09516912215477</v>
      </c>
    </row>
    <row r="332" spans="2:9" x14ac:dyDescent="0.25">
      <c r="B332" s="11" t="s">
        <v>600</v>
      </c>
      <c r="C332" s="68" t="s">
        <v>601</v>
      </c>
      <c r="D332" s="11" t="s">
        <v>33</v>
      </c>
      <c r="E332" s="145">
        <v>41</v>
      </c>
      <c r="F332" s="5">
        <v>17025</v>
      </c>
      <c r="G332" s="5">
        <f t="shared" si="57"/>
        <v>698025</v>
      </c>
      <c r="H332" s="45">
        <f t="shared" si="58"/>
        <v>0.50202772018670416</v>
      </c>
      <c r="I332" s="45">
        <f t="shared" si="56"/>
        <v>20.583136527654872</v>
      </c>
    </row>
    <row r="333" spans="2:9" x14ac:dyDescent="0.25">
      <c r="B333" s="16" t="s">
        <v>602</v>
      </c>
      <c r="C333" s="66" t="s">
        <v>547</v>
      </c>
      <c r="D333" s="35"/>
      <c r="E333" s="146"/>
      <c r="F333" s="5">
        <v>0</v>
      </c>
      <c r="G333" s="5">
        <f t="shared" si="57"/>
        <v>0</v>
      </c>
      <c r="H333" s="45">
        <f t="shared" si="58"/>
        <v>0</v>
      </c>
      <c r="I333" s="45">
        <f t="shared" si="56"/>
        <v>0</v>
      </c>
    </row>
    <row r="334" spans="2:9" x14ac:dyDescent="0.25">
      <c r="B334" s="11" t="s">
        <v>603</v>
      </c>
      <c r="C334" s="68" t="s">
        <v>604</v>
      </c>
      <c r="D334" s="11" t="s">
        <v>1318</v>
      </c>
      <c r="E334" s="145">
        <v>39</v>
      </c>
      <c r="F334" s="5">
        <v>34873</v>
      </c>
      <c r="G334" s="5">
        <f t="shared" si="57"/>
        <v>1360047</v>
      </c>
      <c r="H334" s="45">
        <f t="shared" si="58"/>
        <v>1.0283237994755321</v>
      </c>
      <c r="I334" s="45">
        <f t="shared" si="56"/>
        <v>40.104628179545749</v>
      </c>
    </row>
    <row r="335" spans="2:9" x14ac:dyDescent="0.25">
      <c r="B335" s="11" t="s">
        <v>605</v>
      </c>
      <c r="C335" s="68" t="s">
        <v>606</v>
      </c>
      <c r="D335" s="11" t="s">
        <v>1318</v>
      </c>
      <c r="E335" s="145">
        <v>197</v>
      </c>
      <c r="F335" s="5">
        <v>31682</v>
      </c>
      <c r="G335" s="5">
        <f t="shared" si="57"/>
        <v>6241354</v>
      </c>
      <c r="H335" s="45">
        <f t="shared" si="58"/>
        <v>0.93422861855830608</v>
      </c>
      <c r="I335" s="45">
        <f t="shared" si="56"/>
        <v>184.04303785598628</v>
      </c>
    </row>
    <row r="336" spans="2:9" x14ac:dyDescent="0.25">
      <c r="B336" s="11" t="s">
        <v>607</v>
      </c>
      <c r="C336" s="68" t="s">
        <v>551</v>
      </c>
      <c r="D336" s="11" t="s">
        <v>1318</v>
      </c>
      <c r="E336" s="145">
        <v>6</v>
      </c>
      <c r="F336" s="5">
        <v>16736</v>
      </c>
      <c r="G336" s="5">
        <f t="shared" si="57"/>
        <v>100416</v>
      </c>
      <c r="H336" s="45">
        <f t="shared" si="58"/>
        <v>0.49350578120673605</v>
      </c>
      <c r="I336" s="45">
        <f t="shared" si="56"/>
        <v>2.9610346872404163</v>
      </c>
    </row>
    <row r="337" spans="2:9" x14ac:dyDescent="0.25">
      <c r="B337" s="16" t="s">
        <v>608</v>
      </c>
      <c r="C337" s="66" t="s">
        <v>609</v>
      </c>
      <c r="D337" s="67"/>
      <c r="E337" s="146"/>
      <c r="F337" s="5">
        <v>0</v>
      </c>
      <c r="G337" s="5">
        <f t="shared" si="57"/>
        <v>0</v>
      </c>
      <c r="H337" s="45">
        <f t="shared" si="58"/>
        <v>0</v>
      </c>
      <c r="I337" s="45">
        <f t="shared" si="56"/>
        <v>0</v>
      </c>
    </row>
    <row r="338" spans="2:9" ht="12.4" customHeight="1" x14ac:dyDescent="0.25">
      <c r="B338" s="11" t="s">
        <v>610</v>
      </c>
      <c r="C338" s="68" t="s">
        <v>611</v>
      </c>
      <c r="D338" s="15" t="s">
        <v>15</v>
      </c>
      <c r="E338" s="145">
        <v>19</v>
      </c>
      <c r="F338" s="5">
        <v>309414</v>
      </c>
      <c r="G338" s="5">
        <f t="shared" si="57"/>
        <v>5878866</v>
      </c>
      <c r="H338" s="45">
        <f t="shared" si="58"/>
        <v>9.1239004413420783</v>
      </c>
      <c r="I338" s="45">
        <f t="shared" si="56"/>
        <v>173.3541083854995</v>
      </c>
    </row>
    <row r="339" spans="2:9" ht="12.4" customHeight="1" x14ac:dyDescent="0.25">
      <c r="B339" s="16" t="s">
        <v>612</v>
      </c>
      <c r="C339" s="66" t="s">
        <v>613</v>
      </c>
      <c r="D339" s="67"/>
      <c r="E339" s="146"/>
      <c r="F339" s="5">
        <v>0</v>
      </c>
      <c r="G339" s="5">
        <f t="shared" si="57"/>
        <v>0</v>
      </c>
      <c r="H339" s="45">
        <f t="shared" si="58"/>
        <v>0</v>
      </c>
      <c r="I339" s="45">
        <f t="shared" si="56"/>
        <v>0</v>
      </c>
    </row>
    <row r="340" spans="2:9" ht="12.4" customHeight="1" x14ac:dyDescent="0.25">
      <c r="B340" s="11" t="s">
        <v>614</v>
      </c>
      <c r="C340" s="68" t="s">
        <v>541</v>
      </c>
      <c r="D340" s="15" t="s">
        <v>33</v>
      </c>
      <c r="E340" s="145">
        <v>3</v>
      </c>
      <c r="F340" s="5">
        <v>34205</v>
      </c>
      <c r="G340" s="5">
        <f t="shared" si="57"/>
        <v>102615</v>
      </c>
      <c r="H340" s="45">
        <f t="shared" si="58"/>
        <v>1.008626030483772</v>
      </c>
      <c r="I340" s="45">
        <f t="shared" si="56"/>
        <v>3.0258780914513159</v>
      </c>
    </row>
    <row r="341" spans="2:9" ht="12.4" customHeight="1" x14ac:dyDescent="0.25">
      <c r="B341" s="11" t="s">
        <v>615</v>
      </c>
      <c r="C341" s="68" t="s">
        <v>616</v>
      </c>
      <c r="D341" s="130" t="s">
        <v>33</v>
      </c>
      <c r="E341" s="145">
        <v>2</v>
      </c>
      <c r="F341" s="5">
        <v>322042</v>
      </c>
      <c r="G341" s="5">
        <f t="shared" si="57"/>
        <v>644084</v>
      </c>
      <c r="H341" s="45">
        <f t="shared" si="58"/>
        <v>9.4962708407851153</v>
      </c>
      <c r="I341" s="45">
        <f t="shared" si="56"/>
        <v>18.992541681570231</v>
      </c>
    </row>
    <row r="342" spans="2:9" ht="12.4" customHeight="1" x14ac:dyDescent="0.25">
      <c r="B342" s="11" t="s">
        <v>617</v>
      </c>
      <c r="C342" s="68" t="s">
        <v>618</v>
      </c>
      <c r="D342" s="15" t="s">
        <v>33</v>
      </c>
      <c r="E342" s="145">
        <v>2.5</v>
      </c>
      <c r="F342" s="5">
        <v>68286</v>
      </c>
      <c r="G342" s="5">
        <f t="shared" si="57"/>
        <v>170715</v>
      </c>
      <c r="H342" s="45">
        <f t="shared" si="58"/>
        <v>2.0135955888792529</v>
      </c>
      <c r="I342" s="45">
        <f t="shared" si="56"/>
        <v>5.0339889721981326</v>
      </c>
    </row>
    <row r="343" spans="2:9" ht="12.4" customHeight="1" x14ac:dyDescent="0.25">
      <c r="B343" s="11" t="s">
        <v>619</v>
      </c>
      <c r="C343" s="68" t="s">
        <v>620</v>
      </c>
      <c r="D343" s="130" t="s">
        <v>30</v>
      </c>
      <c r="E343" s="145">
        <v>10</v>
      </c>
      <c r="F343" s="5">
        <v>6449</v>
      </c>
      <c r="G343" s="5">
        <f t="shared" si="57"/>
        <v>64490</v>
      </c>
      <c r="H343" s="45">
        <f t="shared" si="58"/>
        <v>0.19016603626925435</v>
      </c>
      <c r="I343" s="45">
        <f t="shared" si="56"/>
        <v>1.9016603626925435</v>
      </c>
    </row>
    <row r="344" spans="2:9" ht="12.4" customHeight="1" x14ac:dyDescent="0.25">
      <c r="B344" s="16" t="s">
        <v>621</v>
      </c>
      <c r="C344" s="66" t="s">
        <v>592</v>
      </c>
      <c r="D344" s="53"/>
      <c r="E344" s="146"/>
      <c r="F344" s="5">
        <v>0</v>
      </c>
      <c r="G344" s="5">
        <f t="shared" si="57"/>
        <v>0</v>
      </c>
      <c r="H344" s="45">
        <f t="shared" si="58"/>
        <v>0</v>
      </c>
      <c r="I344" s="45">
        <f t="shared" si="56"/>
        <v>0</v>
      </c>
    </row>
    <row r="345" spans="2:9" ht="12.4" customHeight="1" x14ac:dyDescent="0.25">
      <c r="B345" s="11" t="s">
        <v>622</v>
      </c>
      <c r="C345" s="68" t="s">
        <v>623</v>
      </c>
      <c r="D345" s="134" t="s">
        <v>624</v>
      </c>
      <c r="E345" s="145">
        <v>1</v>
      </c>
      <c r="F345" s="5">
        <v>484660</v>
      </c>
      <c r="G345" s="5">
        <f t="shared" si="57"/>
        <v>484660</v>
      </c>
      <c r="H345" s="45">
        <f t="shared" si="58"/>
        <v>14.291498083153483</v>
      </c>
      <c r="I345" s="45">
        <f t="shared" si="56"/>
        <v>14.291498083153483</v>
      </c>
    </row>
    <row r="346" spans="2:9" ht="13.15" customHeight="1" x14ac:dyDescent="0.25">
      <c r="B346" s="29" t="s">
        <v>625</v>
      </c>
      <c r="C346" s="42" t="s">
        <v>626</v>
      </c>
      <c r="D346" s="15"/>
      <c r="E346" s="12"/>
      <c r="F346" s="5"/>
      <c r="G346" s="5"/>
      <c r="H346" s="45"/>
      <c r="I346" s="45"/>
    </row>
    <row r="347" spans="2:9" ht="12.4" customHeight="1" x14ac:dyDescent="0.25">
      <c r="B347" s="16" t="s">
        <v>627</v>
      </c>
      <c r="C347" s="17" t="s">
        <v>628</v>
      </c>
      <c r="D347" s="130"/>
      <c r="E347" s="12"/>
      <c r="F347" s="5"/>
      <c r="G347" s="5"/>
      <c r="H347" s="45"/>
      <c r="I347" s="45"/>
    </row>
    <row r="348" spans="2:9" ht="12.4" customHeight="1" x14ac:dyDescent="0.25">
      <c r="B348" s="16" t="s">
        <v>629</v>
      </c>
      <c r="C348" s="17" t="s">
        <v>630</v>
      </c>
      <c r="D348" s="15"/>
      <c r="E348" s="12"/>
      <c r="F348" s="5"/>
      <c r="G348" s="5"/>
      <c r="H348" s="45"/>
      <c r="I348" s="45"/>
    </row>
    <row r="349" spans="2:9" ht="12.4" customHeight="1" x14ac:dyDescent="0.25">
      <c r="B349" s="11" t="s">
        <v>631</v>
      </c>
      <c r="C349" s="6" t="s">
        <v>632</v>
      </c>
      <c r="D349" s="130" t="s">
        <v>15</v>
      </c>
      <c r="E349" s="12">
        <v>1</v>
      </c>
      <c r="F349" s="5">
        <v>9110342</v>
      </c>
      <c r="G349" s="5">
        <f>+F349*E349</f>
        <v>9110342</v>
      </c>
      <c r="H349" s="45">
        <f t="shared" ref="H349:H364" si="59">+F349/$C$7</f>
        <v>268.64283256277116</v>
      </c>
      <c r="I349" s="45">
        <f t="shared" si="56"/>
        <v>268.64283256277116</v>
      </c>
    </row>
    <row r="350" spans="2:9" ht="12.4" customHeight="1" x14ac:dyDescent="0.25">
      <c r="B350" s="16" t="s">
        <v>633</v>
      </c>
      <c r="C350" s="17" t="s">
        <v>539</v>
      </c>
      <c r="D350" s="15"/>
      <c r="E350" s="12"/>
      <c r="F350" s="5"/>
      <c r="G350" s="5"/>
      <c r="H350" s="45"/>
      <c r="I350" s="45"/>
    </row>
    <row r="351" spans="2:9" ht="12.4" customHeight="1" x14ac:dyDescent="0.25">
      <c r="B351" s="11" t="s">
        <v>634</v>
      </c>
      <c r="C351" s="6" t="s">
        <v>541</v>
      </c>
      <c r="D351" s="130" t="s">
        <v>33</v>
      </c>
      <c r="E351" s="12">
        <v>72</v>
      </c>
      <c r="F351" s="5">
        <v>40120</v>
      </c>
      <c r="G351" s="5">
        <f>+F351*E351</f>
        <v>2888640</v>
      </c>
      <c r="H351" s="45">
        <f t="shared" si="59"/>
        <v>1.1830456466308705</v>
      </c>
      <c r="I351" s="45">
        <f t="shared" si="56"/>
        <v>85.179286557422671</v>
      </c>
    </row>
    <row r="352" spans="2:9" ht="12.4" customHeight="1" x14ac:dyDescent="0.25">
      <c r="B352" s="11" t="s">
        <v>635</v>
      </c>
      <c r="C352" s="6" t="s">
        <v>543</v>
      </c>
      <c r="D352" s="15" t="s">
        <v>33</v>
      </c>
      <c r="E352" s="12">
        <v>11</v>
      </c>
      <c r="F352" s="5">
        <v>80097.541511319607</v>
      </c>
      <c r="G352" s="5">
        <f>+F352*E352</f>
        <v>881072.9566245157</v>
      </c>
      <c r="H352" s="45">
        <f t="shared" si="59"/>
        <v>2.3618905232004512</v>
      </c>
      <c r="I352" s="45">
        <f t="shared" si="56"/>
        <v>25.980795755204962</v>
      </c>
    </row>
    <row r="353" spans="2:9" ht="12.4" customHeight="1" x14ac:dyDescent="0.25">
      <c r="B353" s="11" t="s">
        <v>636</v>
      </c>
      <c r="C353" s="6" t="s">
        <v>637</v>
      </c>
      <c r="D353" s="130" t="s">
        <v>33</v>
      </c>
      <c r="E353" s="12">
        <v>61</v>
      </c>
      <c r="F353" s="5">
        <v>19970</v>
      </c>
      <c r="G353" s="5">
        <f>+F353*E353</f>
        <v>1218170</v>
      </c>
      <c r="H353" s="45">
        <f t="shared" si="59"/>
        <v>0.58886893228361126</v>
      </c>
      <c r="I353" s="45">
        <f t="shared" si="56"/>
        <v>35.921004869300283</v>
      </c>
    </row>
    <row r="354" spans="2:9" ht="12.4" customHeight="1" x14ac:dyDescent="0.25">
      <c r="B354" s="16" t="s">
        <v>638</v>
      </c>
      <c r="C354" s="17" t="s">
        <v>639</v>
      </c>
      <c r="D354" s="15"/>
      <c r="E354" s="12"/>
      <c r="F354" s="5">
        <v>0</v>
      </c>
      <c r="G354" s="5"/>
      <c r="H354" s="45">
        <f t="shared" si="59"/>
        <v>0</v>
      </c>
      <c r="I354" s="45">
        <f t="shared" si="56"/>
        <v>0</v>
      </c>
    </row>
    <row r="355" spans="2:9" ht="12.4" customHeight="1" x14ac:dyDescent="0.25">
      <c r="B355" s="11" t="s">
        <v>640</v>
      </c>
      <c r="C355" s="6" t="s">
        <v>641</v>
      </c>
      <c r="D355" s="130" t="s">
        <v>1318</v>
      </c>
      <c r="E355" s="12">
        <v>96</v>
      </c>
      <c r="F355" s="5">
        <v>58432.559819099908</v>
      </c>
      <c r="G355" s="5">
        <f t="shared" ref="G355:G364" si="60">+F355*E355</f>
        <v>5609525.7426335914</v>
      </c>
      <c r="H355" s="45">
        <f t="shared" si="59"/>
        <v>1.7230405163380875</v>
      </c>
      <c r="I355" s="45">
        <f t="shared" si="56"/>
        <v>165.41188956845639</v>
      </c>
    </row>
    <row r="356" spans="2:9" ht="12.4" customHeight="1" x14ac:dyDescent="0.25">
      <c r="B356" s="11" t="s">
        <v>642</v>
      </c>
      <c r="C356" s="6" t="s">
        <v>557</v>
      </c>
      <c r="D356" s="15" t="s">
        <v>1318</v>
      </c>
      <c r="E356" s="12">
        <v>18</v>
      </c>
      <c r="F356" s="5">
        <v>34454.726717252299</v>
      </c>
      <c r="G356" s="5">
        <f t="shared" si="60"/>
        <v>620185.08091054135</v>
      </c>
      <c r="H356" s="45">
        <f t="shared" si="59"/>
        <v>1.0159898915429133</v>
      </c>
      <c r="I356" s="45">
        <f t="shared" si="56"/>
        <v>18.28781804777244</v>
      </c>
    </row>
    <row r="357" spans="2:9" ht="12.4" customHeight="1" x14ac:dyDescent="0.25">
      <c r="B357" s="11" t="s">
        <v>643</v>
      </c>
      <c r="C357" s="6" t="s">
        <v>644</v>
      </c>
      <c r="D357" s="130" t="s">
        <v>1318</v>
      </c>
      <c r="E357" s="12">
        <v>64</v>
      </c>
      <c r="F357" s="5">
        <v>285127.26380369626</v>
      </c>
      <c r="G357" s="5">
        <f t="shared" si="60"/>
        <v>18248144.883436561</v>
      </c>
      <c r="H357" s="45">
        <f t="shared" si="59"/>
        <v>8.4077409815237942</v>
      </c>
      <c r="I357" s="45">
        <f t="shared" si="56"/>
        <v>538.09542281752283</v>
      </c>
    </row>
    <row r="358" spans="2:9" ht="12.4" customHeight="1" x14ac:dyDescent="0.25">
      <c r="B358" s="11" t="s">
        <v>645</v>
      </c>
      <c r="C358" s="6" t="s">
        <v>646</v>
      </c>
      <c r="D358" s="15" t="s">
        <v>1318</v>
      </c>
      <c r="E358" s="12">
        <v>126</v>
      </c>
      <c r="F358" s="5">
        <v>213899.08131938681</v>
      </c>
      <c r="G358" s="5">
        <f t="shared" si="60"/>
        <v>26951284.246242739</v>
      </c>
      <c r="H358" s="45">
        <f t="shared" si="59"/>
        <v>6.3073872625434477</v>
      </c>
      <c r="I358" s="45">
        <f t="shared" si="56"/>
        <v>794.73079508047442</v>
      </c>
    </row>
    <row r="359" spans="2:9" ht="12.4" customHeight="1" x14ac:dyDescent="0.25">
      <c r="B359" s="11" t="s">
        <v>647</v>
      </c>
      <c r="C359" s="6" t="s">
        <v>555</v>
      </c>
      <c r="D359" s="130" t="s">
        <v>1318</v>
      </c>
      <c r="E359" s="12">
        <v>186</v>
      </c>
      <c r="F359" s="5">
        <v>153059.62784782785</v>
      </c>
      <c r="G359" s="5">
        <f t="shared" si="60"/>
        <v>28469090.77969598</v>
      </c>
      <c r="H359" s="45">
        <f t="shared" si="59"/>
        <v>4.5133730408851918</v>
      </c>
      <c r="I359" s="45">
        <f t="shared" si="56"/>
        <v>839.48738560464562</v>
      </c>
    </row>
    <row r="360" spans="2:9" ht="12.4" customHeight="1" x14ac:dyDescent="0.25">
      <c r="B360" s="11" t="s">
        <v>648</v>
      </c>
      <c r="C360" s="6" t="s">
        <v>649</v>
      </c>
      <c r="D360" s="15" t="s">
        <v>1318</v>
      </c>
      <c r="E360" s="12">
        <v>42</v>
      </c>
      <c r="F360" s="5">
        <v>104510.31998626118</v>
      </c>
      <c r="G360" s="5">
        <f t="shared" si="60"/>
        <v>4389433.4394229697</v>
      </c>
      <c r="H360" s="45">
        <f t="shared" si="59"/>
        <v>3.0817666771621521</v>
      </c>
      <c r="I360" s="45">
        <f t="shared" ref="I360:I364" si="61">+H360*E360</f>
        <v>129.4342004408104</v>
      </c>
    </row>
    <row r="361" spans="2:9" ht="12.4" customHeight="1" x14ac:dyDescent="0.25">
      <c r="B361" s="11" t="s">
        <v>650</v>
      </c>
      <c r="C361" s="6" t="s">
        <v>651</v>
      </c>
      <c r="D361" s="130" t="s">
        <v>1318</v>
      </c>
      <c r="E361" s="12">
        <v>34</v>
      </c>
      <c r="F361" s="5">
        <v>100628.13864938893</v>
      </c>
      <c r="G361" s="5">
        <f t="shared" si="60"/>
        <v>3421356.7140792236</v>
      </c>
      <c r="H361" s="45">
        <f t="shared" si="59"/>
        <v>2.9672901634528221</v>
      </c>
      <c r="I361" s="45">
        <f t="shared" si="61"/>
        <v>100.88786555739595</v>
      </c>
    </row>
    <row r="362" spans="2:9" ht="12.4" customHeight="1" x14ac:dyDescent="0.25">
      <c r="B362" s="11" t="s">
        <v>652</v>
      </c>
      <c r="C362" s="6" t="s">
        <v>653</v>
      </c>
      <c r="D362" s="15" t="s">
        <v>1318</v>
      </c>
      <c r="E362" s="12">
        <v>240</v>
      </c>
      <c r="F362" s="5">
        <v>59508.167971480878</v>
      </c>
      <c r="G362" s="5">
        <f t="shared" si="60"/>
        <v>14281960.313155411</v>
      </c>
      <c r="H362" s="45">
        <f t="shared" si="59"/>
        <v>1.7547577033309834</v>
      </c>
      <c r="I362" s="45">
        <f t="shared" si="61"/>
        <v>421.14184879943599</v>
      </c>
    </row>
    <row r="363" spans="2:9" ht="12.4" customHeight="1" x14ac:dyDescent="0.25">
      <c r="B363" s="11" t="s">
        <v>654</v>
      </c>
      <c r="C363" s="6" t="s">
        <v>655</v>
      </c>
      <c r="D363" s="130" t="s">
        <v>1318</v>
      </c>
      <c r="E363" s="12">
        <v>321</v>
      </c>
      <c r="F363" s="5">
        <v>44305.651653812318</v>
      </c>
      <c r="G363" s="5">
        <f t="shared" si="60"/>
        <v>14222114.180873754</v>
      </c>
      <c r="H363" s="45">
        <f t="shared" si="59"/>
        <v>1.3064707953685566</v>
      </c>
      <c r="I363" s="45">
        <f t="shared" si="61"/>
        <v>419.37712531330669</v>
      </c>
    </row>
    <row r="364" spans="2:9" x14ac:dyDescent="0.25">
      <c r="B364" s="11" t="s">
        <v>656</v>
      </c>
      <c r="C364" s="6" t="s">
        <v>657</v>
      </c>
      <c r="D364" s="15" t="s">
        <v>1318</v>
      </c>
      <c r="E364" s="12">
        <v>526</v>
      </c>
      <c r="F364" s="5">
        <v>29426.405545875747</v>
      </c>
      <c r="G364" s="5">
        <f t="shared" si="60"/>
        <v>15478289.317130642</v>
      </c>
      <c r="H364" s="45">
        <f t="shared" si="59"/>
        <v>0.86771637530016965</v>
      </c>
      <c r="I364" s="45">
        <f t="shared" si="61"/>
        <v>456.41881340788922</v>
      </c>
    </row>
    <row r="365" spans="2:9" x14ac:dyDescent="0.25">
      <c r="B365" s="16" t="s">
        <v>658</v>
      </c>
      <c r="C365" s="17" t="s">
        <v>659</v>
      </c>
      <c r="D365" s="130"/>
      <c r="E365" s="12"/>
      <c r="F365" s="5">
        <v>0</v>
      </c>
      <c r="G365" s="5"/>
      <c r="H365" s="45"/>
      <c r="I365" s="45"/>
    </row>
    <row r="366" spans="2:9" x14ac:dyDescent="0.25">
      <c r="B366" s="11" t="s">
        <v>660</v>
      </c>
      <c r="C366" s="69" t="s">
        <v>661</v>
      </c>
      <c r="D366" s="15" t="s">
        <v>15</v>
      </c>
      <c r="E366" s="12">
        <v>2</v>
      </c>
      <c r="F366" s="5">
        <v>336989.46156785398</v>
      </c>
      <c r="G366" s="5">
        <f t="shared" ref="G366:G375" si="62">+F366*E366</f>
        <v>673978.92313570797</v>
      </c>
      <c r="H366" s="45">
        <f t="shared" ref="H366:H428" si="63">+F366/$C$7</f>
        <v>9.9370367763791307</v>
      </c>
      <c r="I366" s="45">
        <f t="shared" ref="I366:I396" si="64">+H366*E366</f>
        <v>19.874073552758261</v>
      </c>
    </row>
    <row r="367" spans="2:9" ht="12.4" customHeight="1" x14ac:dyDescent="0.25">
      <c r="B367" s="11" t="s">
        <v>662</v>
      </c>
      <c r="C367" s="69" t="s">
        <v>663</v>
      </c>
      <c r="D367" s="130" t="s">
        <v>15</v>
      </c>
      <c r="E367" s="12">
        <v>4</v>
      </c>
      <c r="F367" s="5">
        <v>230850.36352227305</v>
      </c>
      <c r="G367" s="5">
        <f t="shared" si="62"/>
        <v>923401.45408909221</v>
      </c>
      <c r="H367" s="45">
        <f t="shared" si="63"/>
        <v>6.8072412160563074</v>
      </c>
      <c r="I367" s="45">
        <f t="shared" si="64"/>
        <v>27.22896486422523</v>
      </c>
    </row>
    <row r="368" spans="2:9" ht="12.4" customHeight="1" x14ac:dyDescent="0.25">
      <c r="B368" s="11" t="s">
        <v>664</v>
      </c>
      <c r="C368" s="69" t="s">
        <v>665</v>
      </c>
      <c r="D368" s="15" t="s">
        <v>15</v>
      </c>
      <c r="E368" s="12">
        <v>3</v>
      </c>
      <c r="F368" s="5">
        <v>158944.57309185006</v>
      </c>
      <c r="G368" s="5">
        <f t="shared" si="62"/>
        <v>476833.71927555022</v>
      </c>
      <c r="H368" s="45">
        <f t="shared" si="63"/>
        <v>4.6869064120617008</v>
      </c>
      <c r="I368" s="45">
        <f t="shared" si="64"/>
        <v>14.060719236185102</v>
      </c>
    </row>
    <row r="369" spans="2:9" x14ac:dyDescent="0.25">
      <c r="B369" s="11" t="s">
        <v>666</v>
      </c>
      <c r="C369" s="69" t="s">
        <v>667</v>
      </c>
      <c r="D369" s="130" t="s">
        <v>15</v>
      </c>
      <c r="E369" s="12">
        <v>3</v>
      </c>
      <c r="F369" s="5">
        <v>91245.325769778472</v>
      </c>
      <c r="G369" s="5">
        <f t="shared" si="62"/>
        <v>273735.97730933543</v>
      </c>
      <c r="H369" s="45">
        <f t="shared" si="63"/>
        <v>2.6906127972919243</v>
      </c>
      <c r="I369" s="45">
        <f t="shared" si="64"/>
        <v>8.0718383918757723</v>
      </c>
    </row>
    <row r="370" spans="2:9" ht="12.4" customHeight="1" x14ac:dyDescent="0.25">
      <c r="B370" s="11" t="s">
        <v>668</v>
      </c>
      <c r="C370" s="69" t="s">
        <v>669</v>
      </c>
      <c r="D370" s="15" t="s">
        <v>15</v>
      </c>
      <c r="E370" s="12">
        <v>1</v>
      </c>
      <c r="F370" s="5">
        <v>71744.239291845224</v>
      </c>
      <c r="G370" s="5">
        <f t="shared" si="62"/>
        <v>71744.239291845224</v>
      </c>
      <c r="H370" s="45">
        <f t="shared" si="63"/>
        <v>2.1155710360184683</v>
      </c>
      <c r="I370" s="45">
        <f t="shared" si="64"/>
        <v>2.1155710360184683</v>
      </c>
    </row>
    <row r="371" spans="2:9" x14ac:dyDescent="0.25">
      <c r="B371" s="11" t="s">
        <v>670</v>
      </c>
      <c r="C371" s="69" t="s">
        <v>671</v>
      </c>
      <c r="D371" s="130" t="s">
        <v>15</v>
      </c>
      <c r="E371" s="12">
        <v>2</v>
      </c>
      <c r="F371" s="5">
        <v>50739.484524072934</v>
      </c>
      <c r="G371" s="5">
        <f t="shared" si="62"/>
        <v>101478.96904814587</v>
      </c>
      <c r="H371" s="45">
        <f t="shared" si="63"/>
        <v>1.4961895881978793</v>
      </c>
      <c r="I371" s="45">
        <f t="shared" si="64"/>
        <v>2.9923791763957586</v>
      </c>
    </row>
    <row r="372" spans="2:9" x14ac:dyDescent="0.25">
      <c r="B372" s="11" t="s">
        <v>672</v>
      </c>
      <c r="C372" s="69" t="s">
        <v>673</v>
      </c>
      <c r="D372" s="15" t="s">
        <v>15</v>
      </c>
      <c r="E372" s="12">
        <v>29</v>
      </c>
      <c r="F372" s="5">
        <v>53321.195988651954</v>
      </c>
      <c r="G372" s="5">
        <f t="shared" si="62"/>
        <v>1546314.6836709066</v>
      </c>
      <c r="H372" s="45">
        <f t="shared" si="63"/>
        <v>1.5723182648934728</v>
      </c>
      <c r="I372" s="45">
        <f t="shared" si="64"/>
        <v>45.597229681910711</v>
      </c>
    </row>
    <row r="373" spans="2:9" x14ac:dyDescent="0.25">
      <c r="B373" s="11" t="s">
        <v>674</v>
      </c>
      <c r="C373" s="69" t="s">
        <v>675</v>
      </c>
      <c r="D373" s="130" t="s">
        <v>15</v>
      </c>
      <c r="E373" s="12">
        <v>5</v>
      </c>
      <c r="F373" s="5">
        <v>39356.342759671556</v>
      </c>
      <c r="G373" s="5">
        <f t="shared" si="62"/>
        <v>196781.71379835778</v>
      </c>
      <c r="H373" s="45">
        <f t="shared" si="63"/>
        <v>1.1605271677253692</v>
      </c>
      <c r="I373" s="45">
        <f t="shared" si="64"/>
        <v>5.8026358386268466</v>
      </c>
    </row>
    <row r="374" spans="2:9" ht="12.4" customHeight="1" x14ac:dyDescent="0.25">
      <c r="B374" s="11" t="s">
        <v>676</v>
      </c>
      <c r="C374" s="69" t="s">
        <v>677</v>
      </c>
      <c r="D374" s="15" t="s">
        <v>15</v>
      </c>
      <c r="E374" s="12">
        <v>99</v>
      </c>
      <c r="F374" s="5">
        <v>34105.930755894733</v>
      </c>
      <c r="G374" s="5">
        <f t="shared" si="62"/>
        <v>3376487.1448335787</v>
      </c>
      <c r="H374" s="45">
        <f t="shared" si="63"/>
        <v>1.0057047085008768</v>
      </c>
      <c r="I374" s="45">
        <f t="shared" si="64"/>
        <v>99.564766141586801</v>
      </c>
    </row>
    <row r="375" spans="2:9" ht="12.4" customHeight="1" x14ac:dyDescent="0.25">
      <c r="B375" s="11" t="s">
        <v>678</v>
      </c>
      <c r="C375" s="69" t="s">
        <v>679</v>
      </c>
      <c r="D375" s="130" t="s">
        <v>15</v>
      </c>
      <c r="E375" s="12">
        <v>4</v>
      </c>
      <c r="F375" s="5">
        <v>47906.126093632418</v>
      </c>
      <c r="G375" s="5">
        <f t="shared" si="62"/>
        <v>191624.50437452967</v>
      </c>
      <c r="H375" s="45">
        <f t="shared" si="63"/>
        <v>1.4126404267702239</v>
      </c>
      <c r="I375" s="45">
        <f t="shared" si="64"/>
        <v>5.6505617070808958</v>
      </c>
    </row>
    <row r="376" spans="2:9" ht="12.4" customHeight="1" x14ac:dyDescent="0.25">
      <c r="B376" s="16" t="s">
        <v>680</v>
      </c>
      <c r="C376" s="17" t="s">
        <v>681</v>
      </c>
      <c r="D376" s="130"/>
      <c r="E376" s="12"/>
      <c r="F376" s="5">
        <v>0</v>
      </c>
      <c r="G376" s="5"/>
      <c r="H376" s="45">
        <f t="shared" si="63"/>
        <v>0</v>
      </c>
      <c r="I376" s="45">
        <f t="shared" si="64"/>
        <v>0</v>
      </c>
    </row>
    <row r="377" spans="2:9" ht="12.4" customHeight="1" x14ac:dyDescent="0.25">
      <c r="B377" s="11" t="s">
        <v>682</v>
      </c>
      <c r="C377" s="68" t="s">
        <v>683</v>
      </c>
      <c r="D377" s="15" t="s">
        <v>15</v>
      </c>
      <c r="E377" s="12">
        <v>2</v>
      </c>
      <c r="F377" s="5">
        <v>337420.62845797703</v>
      </c>
      <c r="G377" s="5">
        <f>+F377*E377</f>
        <v>674841.25691595406</v>
      </c>
      <c r="H377" s="45">
        <f t="shared" si="63"/>
        <v>9.9497508868559859</v>
      </c>
      <c r="I377" s="45">
        <f t="shared" si="64"/>
        <v>19.899501773711972</v>
      </c>
    </row>
    <row r="378" spans="2:9" ht="12.4" customHeight="1" x14ac:dyDescent="0.25">
      <c r="B378" s="11" t="s">
        <v>684</v>
      </c>
      <c r="C378" s="68" t="s">
        <v>685</v>
      </c>
      <c r="D378" s="130" t="s">
        <v>15</v>
      </c>
      <c r="E378" s="12">
        <v>1</v>
      </c>
      <c r="F378" s="5">
        <v>57064.832949924785</v>
      </c>
      <c r="G378" s="5">
        <f>+F378*E378</f>
        <v>57064.832949924785</v>
      </c>
      <c r="H378" s="45">
        <f t="shared" si="63"/>
        <v>1.6827094266482148</v>
      </c>
      <c r="I378" s="45">
        <f t="shared" si="64"/>
        <v>1.6827094266482148</v>
      </c>
    </row>
    <row r="379" spans="2:9" ht="12.4" customHeight="1" x14ac:dyDescent="0.25">
      <c r="B379" s="11" t="s">
        <v>686</v>
      </c>
      <c r="C379" s="68" t="s">
        <v>687</v>
      </c>
      <c r="D379" s="15" t="s">
        <v>15</v>
      </c>
      <c r="E379" s="12">
        <v>2</v>
      </c>
      <c r="F379" s="5">
        <v>69861.547176881475</v>
      </c>
      <c r="G379" s="5">
        <f>+F379*E379</f>
        <v>139723.09435376295</v>
      </c>
      <c r="H379" s="45">
        <f t="shared" si="63"/>
        <v>2.0600548169119346</v>
      </c>
      <c r="I379" s="45">
        <f t="shared" si="64"/>
        <v>4.1201096338238692</v>
      </c>
    </row>
    <row r="380" spans="2:9" ht="12.4" customHeight="1" x14ac:dyDescent="0.25">
      <c r="B380" s="11" t="s">
        <v>688</v>
      </c>
      <c r="C380" s="68" t="s">
        <v>689</v>
      </c>
      <c r="D380" s="130" t="s">
        <v>15</v>
      </c>
      <c r="E380" s="12">
        <v>1</v>
      </c>
      <c r="F380" s="5">
        <v>46076.248773972919</v>
      </c>
      <c r="G380" s="5">
        <f>+F380*E380</f>
        <v>46076.248773972919</v>
      </c>
      <c r="H380" s="45">
        <f t="shared" si="63"/>
        <v>1.3586815933481966</v>
      </c>
      <c r="I380" s="45">
        <f t="shared" si="64"/>
        <v>1.3586815933481966</v>
      </c>
    </row>
    <row r="381" spans="2:9" ht="12.4" customHeight="1" x14ac:dyDescent="0.25">
      <c r="B381" s="11" t="s">
        <v>690</v>
      </c>
      <c r="C381" s="68" t="s">
        <v>691</v>
      </c>
      <c r="D381" s="15" t="s">
        <v>15</v>
      </c>
      <c r="E381" s="12">
        <v>2</v>
      </c>
      <c r="F381" s="5">
        <v>43072.018946959783</v>
      </c>
      <c r="G381" s="5">
        <f>+F381*E381</f>
        <v>86144.037893919565</v>
      </c>
      <c r="H381" s="45">
        <f t="shared" si="63"/>
        <v>1.2700938311765491</v>
      </c>
      <c r="I381" s="45">
        <f t="shared" si="64"/>
        <v>2.5401876623530981</v>
      </c>
    </row>
    <row r="382" spans="2:9" ht="12.4" customHeight="1" x14ac:dyDescent="0.25">
      <c r="B382" s="16" t="s">
        <v>692</v>
      </c>
      <c r="C382" s="17" t="s">
        <v>693</v>
      </c>
      <c r="D382" s="130"/>
      <c r="E382" s="12"/>
      <c r="F382" s="5">
        <v>0</v>
      </c>
      <c r="G382" s="5"/>
      <c r="H382" s="45">
        <f t="shared" si="63"/>
        <v>0</v>
      </c>
      <c r="I382" s="45">
        <f t="shared" si="64"/>
        <v>0</v>
      </c>
    </row>
    <row r="383" spans="2:9" ht="12.4" customHeight="1" x14ac:dyDescent="0.25">
      <c r="B383" s="11" t="s">
        <v>694</v>
      </c>
      <c r="C383" s="6" t="s">
        <v>695</v>
      </c>
      <c r="D383" s="15" t="s">
        <v>15</v>
      </c>
      <c r="E383" s="12">
        <v>11</v>
      </c>
      <c r="F383" s="5">
        <v>654657.44054832449</v>
      </c>
      <c r="G383" s="5">
        <f>+F383*E383</f>
        <v>7201231.8460315689</v>
      </c>
      <c r="H383" s="45">
        <f t="shared" si="63"/>
        <v>19.30432789320048</v>
      </c>
      <c r="I383" s="45">
        <f t="shared" si="64"/>
        <v>212.34760682520528</v>
      </c>
    </row>
    <row r="384" spans="2:9" ht="12.4" customHeight="1" x14ac:dyDescent="0.25">
      <c r="B384" s="11" t="s">
        <v>696</v>
      </c>
      <c r="C384" s="6" t="s">
        <v>697</v>
      </c>
      <c r="D384" s="130" t="s">
        <v>15</v>
      </c>
      <c r="E384" s="12">
        <v>11</v>
      </c>
      <c r="F384" s="5">
        <v>59516.984431746292</v>
      </c>
      <c r="G384" s="5">
        <f>+F384*E384</f>
        <v>654686.82874920918</v>
      </c>
      <c r="H384" s="45">
        <f t="shared" si="63"/>
        <v>1.755017680273548</v>
      </c>
      <c r="I384" s="45">
        <f t="shared" si="64"/>
        <v>19.305194483009029</v>
      </c>
    </row>
    <row r="385" spans="2:9" ht="12.4" customHeight="1" x14ac:dyDescent="0.25">
      <c r="B385" s="16" t="s">
        <v>698</v>
      </c>
      <c r="C385" s="17" t="s">
        <v>699</v>
      </c>
      <c r="D385" s="15"/>
      <c r="E385" s="12"/>
      <c r="F385" s="5">
        <v>0</v>
      </c>
      <c r="G385" s="5"/>
      <c r="H385" s="45">
        <f t="shared" si="63"/>
        <v>0</v>
      </c>
      <c r="I385" s="45">
        <f t="shared" si="64"/>
        <v>0</v>
      </c>
    </row>
    <row r="386" spans="2:9" ht="12.4" customHeight="1" x14ac:dyDescent="0.25">
      <c r="B386" s="16" t="s">
        <v>700</v>
      </c>
      <c r="C386" s="17" t="s">
        <v>639</v>
      </c>
      <c r="D386" s="130"/>
      <c r="E386" s="12"/>
      <c r="F386" s="5">
        <v>0</v>
      </c>
      <c r="G386" s="5"/>
      <c r="H386" s="45">
        <f t="shared" si="63"/>
        <v>0</v>
      </c>
      <c r="I386" s="45">
        <f t="shared" si="64"/>
        <v>0</v>
      </c>
    </row>
    <row r="387" spans="2:9" ht="12.4" customHeight="1" x14ac:dyDescent="0.25">
      <c r="B387" s="11" t="s">
        <v>701</v>
      </c>
      <c r="C387" s="6" t="s">
        <v>555</v>
      </c>
      <c r="D387" s="15" t="s">
        <v>1318</v>
      </c>
      <c r="E387" s="12">
        <v>6</v>
      </c>
      <c r="F387" s="5">
        <v>153059.62784782788</v>
      </c>
      <c r="G387" s="5">
        <f t="shared" ref="G387:G392" si="65">+F387*E387</f>
        <v>918357.76708696736</v>
      </c>
      <c r="H387" s="45">
        <f t="shared" si="63"/>
        <v>4.5133730408851926</v>
      </c>
      <c r="I387" s="45">
        <f t="shared" si="64"/>
        <v>27.080238245311158</v>
      </c>
    </row>
    <row r="388" spans="2:9" ht="12.4" customHeight="1" x14ac:dyDescent="0.25">
      <c r="B388" s="11" t="s">
        <v>702</v>
      </c>
      <c r="C388" s="6" t="s">
        <v>649</v>
      </c>
      <c r="D388" s="130" t="s">
        <v>1318</v>
      </c>
      <c r="E388" s="12">
        <v>30</v>
      </c>
      <c r="F388" s="5">
        <v>104510.31998626118</v>
      </c>
      <c r="G388" s="5">
        <f t="shared" si="65"/>
        <v>3135309.5995878354</v>
      </c>
      <c r="H388" s="45">
        <f t="shared" si="63"/>
        <v>3.0817666771621521</v>
      </c>
      <c r="I388" s="45">
        <f t="shared" si="64"/>
        <v>92.453000314864568</v>
      </c>
    </row>
    <row r="389" spans="2:9" ht="12.4" customHeight="1" x14ac:dyDescent="0.25">
      <c r="B389" s="11" t="s">
        <v>703</v>
      </c>
      <c r="C389" s="6" t="s">
        <v>651</v>
      </c>
      <c r="D389" s="15" t="s">
        <v>1318</v>
      </c>
      <c r="E389" s="12">
        <v>244</v>
      </c>
      <c r="F389" s="5">
        <v>100628.13864938891</v>
      </c>
      <c r="G389" s="5">
        <f t="shared" si="65"/>
        <v>24553265.830450896</v>
      </c>
      <c r="H389" s="45">
        <f t="shared" si="63"/>
        <v>2.9672901634528217</v>
      </c>
      <c r="I389" s="45">
        <f t="shared" si="64"/>
        <v>724.01879988248845</v>
      </c>
    </row>
    <row r="390" spans="2:9" ht="12.4" customHeight="1" x14ac:dyDescent="0.25">
      <c r="B390" s="11" t="s">
        <v>704</v>
      </c>
      <c r="C390" s="6" t="s">
        <v>653</v>
      </c>
      <c r="D390" s="130" t="s">
        <v>1318</v>
      </c>
      <c r="E390" s="12">
        <v>24</v>
      </c>
      <c r="F390" s="5">
        <v>59508.167971480871</v>
      </c>
      <c r="G390" s="5">
        <f t="shared" si="65"/>
        <v>1428196.0313155409</v>
      </c>
      <c r="H390" s="45">
        <f t="shared" si="63"/>
        <v>1.7547577033309831</v>
      </c>
      <c r="I390" s="45">
        <f t="shared" si="64"/>
        <v>42.114184879943593</v>
      </c>
    </row>
    <row r="391" spans="2:9" ht="12.4" customHeight="1" x14ac:dyDescent="0.25">
      <c r="B391" s="11" t="s">
        <v>705</v>
      </c>
      <c r="C391" s="6" t="s">
        <v>655</v>
      </c>
      <c r="D391" s="15" t="s">
        <v>1318</v>
      </c>
      <c r="E391" s="12">
        <v>357</v>
      </c>
      <c r="F391" s="5">
        <v>44305.651653812318</v>
      </c>
      <c r="G391" s="5">
        <f t="shared" si="65"/>
        <v>15817117.640410997</v>
      </c>
      <c r="H391" s="45">
        <f t="shared" si="63"/>
        <v>1.3064707953685566</v>
      </c>
      <c r="I391" s="45">
        <f t="shared" si="64"/>
        <v>466.4100739465747</v>
      </c>
    </row>
    <row r="392" spans="2:9" ht="12.4" customHeight="1" x14ac:dyDescent="0.25">
      <c r="B392" s="11" t="s">
        <v>706</v>
      </c>
      <c r="C392" s="6" t="s">
        <v>657</v>
      </c>
      <c r="D392" s="130" t="s">
        <v>1318</v>
      </c>
      <c r="E392" s="12">
        <v>286</v>
      </c>
      <c r="F392" s="5">
        <v>29426.405545875743</v>
      </c>
      <c r="G392" s="5">
        <f t="shared" si="65"/>
        <v>8415951.9861204624</v>
      </c>
      <c r="H392" s="45">
        <f t="shared" si="63"/>
        <v>0.86771637530016954</v>
      </c>
      <c r="I392" s="45">
        <f t="shared" si="64"/>
        <v>248.1668833358485</v>
      </c>
    </row>
    <row r="393" spans="2:9" ht="12.4" customHeight="1" x14ac:dyDescent="0.25">
      <c r="B393" s="16" t="s">
        <v>707</v>
      </c>
      <c r="C393" s="17" t="s">
        <v>659</v>
      </c>
      <c r="D393" s="15"/>
      <c r="E393" s="12"/>
      <c r="F393" s="5">
        <v>0</v>
      </c>
      <c r="G393" s="5"/>
      <c r="H393" s="45">
        <f t="shared" si="63"/>
        <v>0</v>
      </c>
      <c r="I393" s="45">
        <f t="shared" si="64"/>
        <v>0</v>
      </c>
    </row>
    <row r="394" spans="2:9" ht="12.4" customHeight="1" x14ac:dyDescent="0.25">
      <c r="B394" s="11" t="s">
        <v>708</v>
      </c>
      <c r="C394" s="6" t="s">
        <v>667</v>
      </c>
      <c r="D394" s="130" t="s">
        <v>15</v>
      </c>
      <c r="E394" s="145">
        <v>1</v>
      </c>
      <c r="F394" s="5">
        <v>107028.88880208218</v>
      </c>
      <c r="G394" s="5">
        <f>+F394*E394</f>
        <v>107028.88880208218</v>
      </c>
      <c r="H394" s="45">
        <f t="shared" si="63"/>
        <v>3.1560334237548067</v>
      </c>
      <c r="I394" s="45">
        <f t="shared" si="64"/>
        <v>3.1560334237548067</v>
      </c>
    </row>
    <row r="395" spans="2:9" ht="12.4" customHeight="1" x14ac:dyDescent="0.25">
      <c r="B395" s="11" t="s">
        <v>709</v>
      </c>
      <c r="C395" s="6" t="s">
        <v>669</v>
      </c>
      <c r="D395" s="15" t="s">
        <v>15</v>
      </c>
      <c r="E395" s="145">
        <v>5</v>
      </c>
      <c r="F395" s="5">
        <v>84153.113233411772</v>
      </c>
      <c r="G395" s="5">
        <f>+F395*E395</f>
        <v>420765.56616705889</v>
      </c>
      <c r="H395" s="45">
        <f t="shared" si="63"/>
        <v>2.4814799167802217</v>
      </c>
      <c r="I395" s="45">
        <f t="shared" si="64"/>
        <v>12.407399583901109</v>
      </c>
    </row>
    <row r="396" spans="2:9" ht="12.4" customHeight="1" x14ac:dyDescent="0.25">
      <c r="B396" s="11" t="s">
        <v>710</v>
      </c>
      <c r="C396" s="6" t="s">
        <v>675</v>
      </c>
      <c r="D396" s="130" t="s">
        <v>15</v>
      </c>
      <c r="E396" s="145">
        <v>8</v>
      </c>
      <c r="F396" s="5">
        <v>46162.985949726972</v>
      </c>
      <c r="G396" s="5">
        <f>+F396*E396</f>
        <v>369303.88759781577</v>
      </c>
      <c r="H396" s="45">
        <f t="shared" si="63"/>
        <v>1.3612392712688568</v>
      </c>
      <c r="I396" s="45">
        <f t="shared" si="64"/>
        <v>10.889914170150854</v>
      </c>
    </row>
    <row r="397" spans="2:9" ht="12.4" customHeight="1" x14ac:dyDescent="0.25">
      <c r="B397" s="11" t="s">
        <v>711</v>
      </c>
      <c r="C397" s="6" t="s">
        <v>677</v>
      </c>
      <c r="D397" s="15" t="s">
        <v>15</v>
      </c>
      <c r="E397" s="145">
        <v>94</v>
      </c>
      <c r="F397" s="5">
        <v>40006.157864376961</v>
      </c>
      <c r="G397" s="5">
        <f>+F397*E397</f>
        <v>3760578.8392514344</v>
      </c>
      <c r="H397" s="45">
        <f t="shared" si="63"/>
        <v>1.1796887063778296</v>
      </c>
      <c r="I397" s="45">
        <f t="shared" ref="I397:I416" si="66">+H397*E397</f>
        <v>110.89073839951598</v>
      </c>
    </row>
    <row r="398" spans="2:9" ht="12.4" customHeight="1" x14ac:dyDescent="0.25">
      <c r="B398" s="16" t="s">
        <v>712</v>
      </c>
      <c r="C398" s="17" t="s">
        <v>713</v>
      </c>
      <c r="D398" s="130"/>
      <c r="E398" s="12"/>
      <c r="F398" s="5">
        <v>0</v>
      </c>
      <c r="G398" s="5"/>
      <c r="H398" s="45">
        <f t="shared" si="63"/>
        <v>0</v>
      </c>
      <c r="I398" s="45">
        <f t="shared" si="66"/>
        <v>0</v>
      </c>
    </row>
    <row r="399" spans="2:9" x14ac:dyDescent="0.25">
      <c r="B399" s="16" t="s">
        <v>714</v>
      </c>
      <c r="C399" s="17" t="s">
        <v>588</v>
      </c>
      <c r="D399" s="15"/>
      <c r="E399" s="12"/>
      <c r="F399" s="5">
        <v>0</v>
      </c>
      <c r="G399" s="5"/>
      <c r="H399" s="45">
        <f t="shared" si="63"/>
        <v>0</v>
      </c>
      <c r="I399" s="45">
        <f t="shared" si="66"/>
        <v>0</v>
      </c>
    </row>
    <row r="400" spans="2:9" x14ac:dyDescent="0.25">
      <c r="B400" s="11" t="s">
        <v>715</v>
      </c>
      <c r="C400" s="6" t="s">
        <v>590</v>
      </c>
      <c r="D400" s="130" t="s">
        <v>1318</v>
      </c>
      <c r="E400" s="12">
        <v>6</v>
      </c>
      <c r="F400" s="5">
        <v>6815.123785167867</v>
      </c>
      <c r="G400" s="5">
        <f t="shared" ref="G400:G405" si="67">+F400*E400</f>
        <v>40890.742711007202</v>
      </c>
      <c r="H400" s="45">
        <f t="shared" si="63"/>
        <v>0.20096217660252605</v>
      </c>
      <c r="I400" s="45">
        <f t="shared" si="66"/>
        <v>1.2057730596151564</v>
      </c>
    </row>
    <row r="401" spans="2:9" x14ac:dyDescent="0.25">
      <c r="B401" s="11" t="s">
        <v>716</v>
      </c>
      <c r="C401" s="6" t="s">
        <v>717</v>
      </c>
      <c r="D401" s="15" t="s">
        <v>1318</v>
      </c>
      <c r="E401" s="12">
        <v>30</v>
      </c>
      <c r="F401" s="5">
        <v>5454.4500842050711</v>
      </c>
      <c r="G401" s="5">
        <f t="shared" si="67"/>
        <v>163633.50252615212</v>
      </c>
      <c r="H401" s="45">
        <f t="shared" si="63"/>
        <v>0.16083906846670476</v>
      </c>
      <c r="I401" s="45">
        <f t="shared" si="66"/>
        <v>4.8251720540011425</v>
      </c>
    </row>
    <row r="402" spans="2:9" x14ac:dyDescent="0.25">
      <c r="B402" s="11" t="s">
        <v>718</v>
      </c>
      <c r="C402" s="6" t="s">
        <v>719</v>
      </c>
      <c r="D402" s="130" t="s">
        <v>1318</v>
      </c>
      <c r="E402" s="12">
        <v>244</v>
      </c>
      <c r="F402" s="5">
        <v>5436.8171636742372</v>
      </c>
      <c r="G402" s="5">
        <f t="shared" si="67"/>
        <v>1326583.3879365139</v>
      </c>
      <c r="H402" s="45">
        <f t="shared" si="63"/>
        <v>0.16031911458157536</v>
      </c>
      <c r="I402" s="45">
        <f t="shared" si="66"/>
        <v>39.11786395790439</v>
      </c>
    </row>
    <row r="403" spans="2:9" x14ac:dyDescent="0.25">
      <c r="B403" s="11" t="s">
        <v>720</v>
      </c>
      <c r="C403" s="6" t="s">
        <v>721</v>
      </c>
      <c r="D403" s="15" t="s">
        <v>1318</v>
      </c>
      <c r="E403" s="12">
        <v>24</v>
      </c>
      <c r="F403" s="5">
        <v>4813.7873049180535</v>
      </c>
      <c r="G403" s="5">
        <f t="shared" si="67"/>
        <v>115530.89531803329</v>
      </c>
      <c r="H403" s="45">
        <f t="shared" si="63"/>
        <v>0.14194741064033534</v>
      </c>
      <c r="I403" s="45">
        <f t="shared" si="66"/>
        <v>3.4067378553680481</v>
      </c>
    </row>
    <row r="404" spans="2:9" x14ac:dyDescent="0.25">
      <c r="B404" s="11" t="s">
        <v>722</v>
      </c>
      <c r="C404" s="6" t="s">
        <v>723</v>
      </c>
      <c r="D404" s="130" t="s">
        <v>1318</v>
      </c>
      <c r="E404" s="12">
        <v>357</v>
      </c>
      <c r="F404" s="5">
        <v>4355.3313711163337</v>
      </c>
      <c r="G404" s="5">
        <f t="shared" si="67"/>
        <v>1554853.2994885312</v>
      </c>
      <c r="H404" s="45">
        <f t="shared" si="63"/>
        <v>0.12842860962697006</v>
      </c>
      <c r="I404" s="45">
        <f t="shared" si="66"/>
        <v>45.84901363682831</v>
      </c>
    </row>
    <row r="405" spans="2:9" x14ac:dyDescent="0.25">
      <c r="B405" s="11" t="s">
        <v>724</v>
      </c>
      <c r="C405" s="6" t="s">
        <v>725</v>
      </c>
      <c r="D405" s="15" t="s">
        <v>1318</v>
      </c>
      <c r="E405" s="12">
        <v>286</v>
      </c>
      <c r="F405" s="5">
        <v>3479.5629847515115</v>
      </c>
      <c r="G405" s="5">
        <f t="shared" si="67"/>
        <v>995155.01363893226</v>
      </c>
      <c r="H405" s="45">
        <f t="shared" si="63"/>
        <v>0.10260423333220822</v>
      </c>
      <c r="I405" s="45">
        <f t="shared" si="66"/>
        <v>29.344810733011553</v>
      </c>
    </row>
    <row r="406" spans="2:9" ht="12.4" customHeight="1" x14ac:dyDescent="0.25">
      <c r="B406" s="16" t="s">
        <v>726</v>
      </c>
      <c r="C406" s="17" t="s">
        <v>727</v>
      </c>
      <c r="D406" s="130"/>
      <c r="E406" s="12"/>
      <c r="F406" s="5">
        <v>0</v>
      </c>
      <c r="G406" s="5"/>
      <c r="H406" s="45">
        <f t="shared" si="63"/>
        <v>0</v>
      </c>
      <c r="I406" s="45">
        <f t="shared" si="66"/>
        <v>0</v>
      </c>
    </row>
    <row r="407" spans="2:9" ht="12.4" customHeight="1" x14ac:dyDescent="0.25">
      <c r="B407" s="11" t="s">
        <v>728</v>
      </c>
      <c r="C407" s="6" t="s">
        <v>729</v>
      </c>
      <c r="D407" s="15" t="s">
        <v>15</v>
      </c>
      <c r="E407" s="12">
        <v>1</v>
      </c>
      <c r="F407" s="5">
        <v>10385790.192662029</v>
      </c>
      <c r="G407" s="5">
        <f>+F407*E407</f>
        <v>10385790.192662029</v>
      </c>
      <c r="H407" s="45">
        <f t="shared" si="63"/>
        <v>306.25283834123638</v>
      </c>
      <c r="I407" s="45">
        <f t="shared" si="66"/>
        <v>306.25283834123638</v>
      </c>
    </row>
    <row r="408" spans="2:9" ht="12.4" customHeight="1" x14ac:dyDescent="0.25">
      <c r="B408" s="16" t="s">
        <v>730</v>
      </c>
      <c r="C408" s="17" t="s">
        <v>639</v>
      </c>
      <c r="D408" s="130"/>
      <c r="E408" s="12"/>
      <c r="F408" s="5">
        <v>0</v>
      </c>
      <c r="G408" s="5"/>
      <c r="H408" s="45">
        <f t="shared" si="63"/>
        <v>0</v>
      </c>
      <c r="I408" s="45">
        <f t="shared" si="66"/>
        <v>0</v>
      </c>
    </row>
    <row r="409" spans="2:9" ht="12.4" customHeight="1" x14ac:dyDescent="0.25">
      <c r="B409" s="11" t="s">
        <v>731</v>
      </c>
      <c r="C409" s="6" t="s">
        <v>732</v>
      </c>
      <c r="D409" s="15" t="s">
        <v>1318</v>
      </c>
      <c r="E409" s="12">
        <v>40</v>
      </c>
      <c r="F409" s="5">
        <v>28909.17321030458</v>
      </c>
      <c r="G409" s="5">
        <f>+F409*E409</f>
        <v>1156366.9284121832</v>
      </c>
      <c r="H409" s="45">
        <f t="shared" si="63"/>
        <v>0.85246439466970636</v>
      </c>
      <c r="I409" s="45">
        <f t="shared" si="66"/>
        <v>34.098575786788253</v>
      </c>
    </row>
    <row r="410" spans="2:9" ht="12.4" customHeight="1" x14ac:dyDescent="0.25">
      <c r="B410" s="11" t="s">
        <v>733</v>
      </c>
      <c r="C410" s="6" t="s">
        <v>734</v>
      </c>
      <c r="D410" s="130" t="s">
        <v>1318</v>
      </c>
      <c r="E410" s="12">
        <v>50</v>
      </c>
      <c r="F410" s="5">
        <v>16342.778511995908</v>
      </c>
      <c r="G410" s="5">
        <f>+F410*E410</f>
        <v>817138.92559979542</v>
      </c>
      <c r="H410" s="45">
        <f t="shared" si="63"/>
        <v>0.48191059253412999</v>
      </c>
      <c r="I410" s="45">
        <f t="shared" si="66"/>
        <v>24.095529626706501</v>
      </c>
    </row>
    <row r="411" spans="2:9" ht="12.4" customHeight="1" x14ac:dyDescent="0.25">
      <c r="B411" s="11" t="s">
        <v>735</v>
      </c>
      <c r="C411" s="6" t="s">
        <v>736</v>
      </c>
      <c r="D411" s="15" t="s">
        <v>1318</v>
      </c>
      <c r="E411" s="12">
        <v>46</v>
      </c>
      <c r="F411" s="5">
        <v>12622.232279989648</v>
      </c>
      <c r="G411" s="5">
        <f>+F411*E411</f>
        <v>580622.68487952382</v>
      </c>
      <c r="H411" s="45">
        <f t="shared" si="63"/>
        <v>0.37220032277181958</v>
      </c>
      <c r="I411" s="45">
        <f t="shared" si="66"/>
        <v>17.121214847503701</v>
      </c>
    </row>
    <row r="412" spans="2:9" ht="12.4" customHeight="1" x14ac:dyDescent="0.25">
      <c r="B412" s="11" t="s">
        <v>737</v>
      </c>
      <c r="C412" s="6" t="s">
        <v>738</v>
      </c>
      <c r="D412" s="130" t="s">
        <v>1318</v>
      </c>
      <c r="E412" s="12">
        <v>22</v>
      </c>
      <c r="F412" s="5">
        <v>11796.423835128855</v>
      </c>
      <c r="G412" s="5">
        <f>+F412*E412</f>
        <v>259521.32437283482</v>
      </c>
      <c r="H412" s="45">
        <f t="shared" si="63"/>
        <v>0.34784914915159099</v>
      </c>
      <c r="I412" s="45">
        <f t="shared" si="66"/>
        <v>7.6526812813350018</v>
      </c>
    </row>
    <row r="413" spans="2:9" ht="12.4" customHeight="1" x14ac:dyDescent="0.25">
      <c r="B413" s="16" t="s">
        <v>739</v>
      </c>
      <c r="C413" s="17" t="s">
        <v>740</v>
      </c>
      <c r="D413" s="15"/>
      <c r="E413" s="12"/>
      <c r="F413" s="5">
        <v>0</v>
      </c>
      <c r="G413" s="5"/>
      <c r="H413" s="45">
        <f t="shared" si="63"/>
        <v>0</v>
      </c>
      <c r="I413" s="45">
        <f t="shared" si="66"/>
        <v>0</v>
      </c>
    </row>
    <row r="414" spans="2:9" ht="12.4" customHeight="1" x14ac:dyDescent="0.25">
      <c r="B414" s="11" t="s">
        <v>741</v>
      </c>
      <c r="C414" s="6" t="s">
        <v>742</v>
      </c>
      <c r="D414" s="130" t="s">
        <v>15</v>
      </c>
      <c r="E414" s="12">
        <v>1</v>
      </c>
      <c r="F414" s="5">
        <v>1275447.9183970913</v>
      </c>
      <c r="G414" s="5">
        <f>+F414*E414</f>
        <v>1275447.9183970913</v>
      </c>
      <c r="H414" s="45">
        <f t="shared" si="63"/>
        <v>37.609997691029029</v>
      </c>
      <c r="I414" s="45">
        <f t="shared" si="66"/>
        <v>37.609997691029029</v>
      </c>
    </row>
    <row r="415" spans="2:9" ht="12.4" customHeight="1" x14ac:dyDescent="0.25">
      <c r="B415" s="11" t="s">
        <v>743</v>
      </c>
      <c r="C415" s="6" t="s">
        <v>744</v>
      </c>
      <c r="D415" s="15" t="s">
        <v>15</v>
      </c>
      <c r="E415" s="12">
        <v>1</v>
      </c>
      <c r="F415" s="5">
        <v>22992517.257864892</v>
      </c>
      <c r="G415" s="5">
        <f>+F415*E415</f>
        <v>22992517.257864892</v>
      </c>
      <c r="H415" s="45">
        <f t="shared" si="63"/>
        <v>677.9959483300654</v>
      </c>
      <c r="I415" s="45">
        <f t="shared" si="66"/>
        <v>677.9959483300654</v>
      </c>
    </row>
    <row r="416" spans="2:9" ht="12.4" customHeight="1" x14ac:dyDescent="0.25">
      <c r="B416" s="11" t="s">
        <v>745</v>
      </c>
      <c r="C416" s="6" t="s">
        <v>746</v>
      </c>
      <c r="D416" s="130" t="s">
        <v>15</v>
      </c>
      <c r="E416" s="12">
        <v>1</v>
      </c>
      <c r="F416" s="5">
        <v>8678365.1094603539</v>
      </c>
      <c r="G416" s="5">
        <f>+F416*E416</f>
        <v>8678365.1094603539</v>
      </c>
      <c r="H416" s="45">
        <f t="shared" si="63"/>
        <v>255.90483705434471</v>
      </c>
      <c r="I416" s="45">
        <f t="shared" si="66"/>
        <v>255.90483705434471</v>
      </c>
    </row>
    <row r="417" spans="2:9" ht="12.4" customHeight="1" x14ac:dyDescent="0.25">
      <c r="B417" s="16" t="s">
        <v>747</v>
      </c>
      <c r="C417" s="17" t="s">
        <v>592</v>
      </c>
      <c r="D417" s="15"/>
      <c r="E417" s="12"/>
      <c r="F417" s="5"/>
      <c r="G417" s="5"/>
      <c r="H417" s="45">
        <f t="shared" si="63"/>
        <v>0</v>
      </c>
      <c r="I417" s="45"/>
    </row>
    <row r="418" spans="2:9" ht="12.4" customHeight="1" x14ac:dyDescent="0.25">
      <c r="B418" s="11" t="s">
        <v>748</v>
      </c>
      <c r="C418" s="6" t="s">
        <v>749</v>
      </c>
      <c r="D418" s="130" t="s">
        <v>15</v>
      </c>
      <c r="E418" s="12">
        <v>1</v>
      </c>
      <c r="F418" s="5">
        <v>568491.23555430898</v>
      </c>
      <c r="G418" s="5">
        <f>+F418*E418</f>
        <v>568491.23555430898</v>
      </c>
      <c r="H418" s="45">
        <f t="shared" si="63"/>
        <v>16.763486574534646</v>
      </c>
      <c r="I418" s="45">
        <f>+H418*E418</f>
        <v>16.763486574534646</v>
      </c>
    </row>
    <row r="419" spans="2:9" ht="12.4" customHeight="1" x14ac:dyDescent="0.25">
      <c r="B419" s="16" t="s">
        <v>750</v>
      </c>
      <c r="C419" s="17" t="s">
        <v>751</v>
      </c>
      <c r="D419" s="15"/>
      <c r="E419" s="12"/>
      <c r="F419" s="5">
        <v>0</v>
      </c>
      <c r="G419" s="5"/>
      <c r="H419" s="45">
        <f t="shared" si="63"/>
        <v>0</v>
      </c>
      <c r="I419" s="45"/>
    </row>
    <row r="420" spans="2:9" ht="12.4" customHeight="1" x14ac:dyDescent="0.25">
      <c r="B420" s="11" t="s">
        <v>752</v>
      </c>
      <c r="C420" s="6" t="s">
        <v>753</v>
      </c>
      <c r="D420" s="130" t="s">
        <v>15</v>
      </c>
      <c r="E420" s="12">
        <v>1</v>
      </c>
      <c r="F420" s="5">
        <v>408143.3338870692</v>
      </c>
      <c r="G420" s="5">
        <f>+F420*E420</f>
        <v>408143.3338870692</v>
      </c>
      <c r="H420" s="45">
        <f t="shared" si="63"/>
        <v>12.035199261129289</v>
      </c>
      <c r="I420" s="45">
        <f>+H420*E420</f>
        <v>12.035199261129289</v>
      </c>
    </row>
    <row r="421" spans="2:9" ht="13" x14ac:dyDescent="0.25">
      <c r="B421" s="29" t="s">
        <v>754</v>
      </c>
      <c r="C421" s="70" t="s">
        <v>755</v>
      </c>
      <c r="D421" s="15"/>
      <c r="E421" s="12"/>
      <c r="F421" s="5"/>
      <c r="G421" s="5"/>
      <c r="H421" s="45">
        <f t="shared" si="63"/>
        <v>0</v>
      </c>
      <c r="I421" s="45"/>
    </row>
    <row r="422" spans="2:9" x14ac:dyDescent="0.25">
      <c r="B422" s="16" t="s">
        <v>756</v>
      </c>
      <c r="C422" s="17" t="s">
        <v>539</v>
      </c>
      <c r="D422" s="130"/>
      <c r="E422" s="12"/>
      <c r="F422" s="5"/>
      <c r="G422" s="5"/>
      <c r="H422" s="45">
        <f t="shared" si="63"/>
        <v>0</v>
      </c>
      <c r="I422" s="45"/>
    </row>
    <row r="423" spans="2:9" x14ac:dyDescent="0.25">
      <c r="B423" s="11" t="s">
        <v>757</v>
      </c>
      <c r="C423" s="6" t="s">
        <v>541</v>
      </c>
      <c r="D423" s="15" t="s">
        <v>33</v>
      </c>
      <c r="E423" s="12">
        <v>76</v>
      </c>
      <c r="F423" s="5">
        <v>35536.58196147847</v>
      </c>
      <c r="G423" s="5">
        <f>+F423*E423</f>
        <v>2700780.2290723636</v>
      </c>
      <c r="H423" s="45">
        <f t="shared" si="63"/>
        <v>1.0478912907693976</v>
      </c>
      <c r="I423" s="45">
        <f>+H423*E423</f>
        <v>79.639738098474211</v>
      </c>
    </row>
    <row r="424" spans="2:9" x14ac:dyDescent="0.25">
      <c r="B424" s="11" t="s">
        <v>758</v>
      </c>
      <c r="C424" s="6" t="s">
        <v>543</v>
      </c>
      <c r="D424" s="130" t="s">
        <v>33</v>
      </c>
      <c r="E424" s="12">
        <v>13</v>
      </c>
      <c r="F424" s="5">
        <v>70944.057358155929</v>
      </c>
      <c r="G424" s="5">
        <f>+F424*E424</f>
        <v>922272.74565602711</v>
      </c>
      <c r="H424" s="45">
        <f t="shared" si="63"/>
        <v>2.0919755287112949</v>
      </c>
      <c r="I424" s="45">
        <f>+H424*E424</f>
        <v>27.195681873246834</v>
      </c>
    </row>
    <row r="425" spans="2:9" x14ac:dyDescent="0.25">
      <c r="B425" s="11" t="s">
        <v>759</v>
      </c>
      <c r="C425" s="6" t="s">
        <v>760</v>
      </c>
      <c r="D425" s="15" t="s">
        <v>33</v>
      </c>
      <c r="E425" s="12">
        <v>63</v>
      </c>
      <c r="F425" s="5">
        <v>17687.599377738599</v>
      </c>
      <c r="G425" s="5">
        <f>+F425*E425</f>
        <v>1114318.7607975318</v>
      </c>
      <c r="H425" s="45">
        <f t="shared" si="63"/>
        <v>0.52156623736751107</v>
      </c>
      <c r="I425" s="45">
        <f>+H425*E425</f>
        <v>32.858672954153199</v>
      </c>
    </row>
    <row r="426" spans="2:9" x14ac:dyDescent="0.25">
      <c r="B426" s="16" t="s">
        <v>761</v>
      </c>
      <c r="C426" s="17" t="s">
        <v>547</v>
      </c>
      <c r="D426" s="130"/>
      <c r="E426" s="12"/>
      <c r="F426" s="5"/>
      <c r="G426" s="5"/>
      <c r="H426" s="45">
        <f t="shared" si="63"/>
        <v>0</v>
      </c>
      <c r="I426" s="45"/>
    </row>
    <row r="427" spans="2:9" x14ac:dyDescent="0.25">
      <c r="B427" s="11" t="s">
        <v>762</v>
      </c>
      <c r="C427" s="6" t="s">
        <v>763</v>
      </c>
      <c r="D427" s="15" t="s">
        <v>1318</v>
      </c>
      <c r="E427" s="12">
        <v>156</v>
      </c>
      <c r="F427" s="5">
        <v>18378.121338983761</v>
      </c>
      <c r="G427" s="5">
        <f>+F427*E427</f>
        <v>2866986.9288814669</v>
      </c>
      <c r="H427" s="45">
        <f t="shared" si="63"/>
        <v>0.54192812670335599</v>
      </c>
      <c r="I427" s="45">
        <f t="shared" ref="I427:I458" si="68">+H427*E427</f>
        <v>84.540787765723536</v>
      </c>
    </row>
    <row r="428" spans="2:9" x14ac:dyDescent="0.25">
      <c r="B428" s="11" t="s">
        <v>764</v>
      </c>
      <c r="C428" s="71" t="s">
        <v>765</v>
      </c>
      <c r="D428" s="130" t="s">
        <v>1318</v>
      </c>
      <c r="E428" s="12">
        <v>54</v>
      </c>
      <c r="F428" s="5">
        <v>12481.377152137806</v>
      </c>
      <c r="G428" s="5">
        <f>+F428*E428</f>
        <v>673994.36621544149</v>
      </c>
      <c r="H428" s="45">
        <f t="shared" si="63"/>
        <v>0.36804683209857036</v>
      </c>
      <c r="I428" s="45">
        <f t="shared" si="68"/>
        <v>19.8745289333228</v>
      </c>
    </row>
    <row r="429" spans="2:9" x14ac:dyDescent="0.25">
      <c r="B429" s="11" t="s">
        <v>766</v>
      </c>
      <c r="C429" s="72" t="s">
        <v>767</v>
      </c>
      <c r="D429" s="15" t="s">
        <v>1318</v>
      </c>
      <c r="E429" s="12">
        <v>16</v>
      </c>
      <c r="F429" s="5">
        <v>6711.0055877476971</v>
      </c>
      <c r="G429" s="5">
        <f>+F429*E429</f>
        <v>107376.08940396315</v>
      </c>
      <c r="H429" s="45">
        <f t="shared" ref="H429:H492" si="69">+F429/$C$7</f>
        <v>0.19789197270938086</v>
      </c>
      <c r="I429" s="45">
        <f t="shared" si="68"/>
        <v>3.1662715633500937</v>
      </c>
    </row>
    <row r="430" spans="2:9" x14ac:dyDescent="0.25">
      <c r="B430" s="16" t="s">
        <v>768</v>
      </c>
      <c r="C430" s="73" t="s">
        <v>769</v>
      </c>
      <c r="D430" s="130"/>
      <c r="E430" s="12"/>
      <c r="F430" s="5"/>
      <c r="G430" s="5"/>
      <c r="H430" s="45">
        <f t="shared" si="69"/>
        <v>0</v>
      </c>
      <c r="I430" s="45">
        <f t="shared" si="68"/>
        <v>0</v>
      </c>
    </row>
    <row r="431" spans="2:9" x14ac:dyDescent="0.25">
      <c r="B431" s="11" t="s">
        <v>770</v>
      </c>
      <c r="C431" s="69" t="s">
        <v>771</v>
      </c>
      <c r="D431" s="15" t="s">
        <v>15</v>
      </c>
      <c r="E431" s="12">
        <v>1</v>
      </c>
      <c r="F431" s="5">
        <v>179425</v>
      </c>
      <c r="G431" s="5">
        <f>+F431*E431</f>
        <v>179425</v>
      </c>
      <c r="H431" s="45">
        <f t="shared" si="69"/>
        <v>5.2908266487224314</v>
      </c>
      <c r="I431" s="45">
        <f t="shared" si="68"/>
        <v>5.2908266487224314</v>
      </c>
    </row>
    <row r="432" spans="2:9" x14ac:dyDescent="0.25">
      <c r="B432" s="16" t="s">
        <v>772</v>
      </c>
      <c r="C432" s="73" t="s">
        <v>773</v>
      </c>
      <c r="D432" s="130"/>
      <c r="E432" s="12"/>
      <c r="F432" s="5"/>
      <c r="G432" s="5"/>
      <c r="H432" s="45">
        <f t="shared" si="69"/>
        <v>0</v>
      </c>
      <c r="I432" s="45">
        <f t="shared" si="68"/>
        <v>0</v>
      </c>
    </row>
    <row r="433" spans="2:9" x14ac:dyDescent="0.25">
      <c r="B433" s="11" t="s">
        <v>774</v>
      </c>
      <c r="C433" s="73" t="s">
        <v>775</v>
      </c>
      <c r="D433" s="15"/>
      <c r="E433" s="12"/>
      <c r="F433" s="5"/>
      <c r="G433" s="5"/>
      <c r="H433" s="45">
        <f t="shared" si="69"/>
        <v>0</v>
      </c>
      <c r="I433" s="45">
        <f t="shared" si="68"/>
        <v>0</v>
      </c>
    </row>
    <row r="434" spans="2:9" x14ac:dyDescent="0.25">
      <c r="B434" s="11" t="s">
        <v>776</v>
      </c>
      <c r="C434" s="69" t="s">
        <v>777</v>
      </c>
      <c r="D434" s="130" t="s">
        <v>15</v>
      </c>
      <c r="E434" s="12">
        <v>7</v>
      </c>
      <c r="F434" s="5">
        <v>14290</v>
      </c>
      <c r="G434" s="5">
        <f>+F434*E434</f>
        <v>100030</v>
      </c>
      <c r="H434" s="45">
        <f t="shared" si="69"/>
        <v>0.42137892049738634</v>
      </c>
      <c r="I434" s="45">
        <f t="shared" si="68"/>
        <v>2.9496524434817042</v>
      </c>
    </row>
    <row r="435" spans="2:9" x14ac:dyDescent="0.25">
      <c r="B435" s="11" t="s">
        <v>778</v>
      </c>
      <c r="C435" s="6" t="s">
        <v>779</v>
      </c>
      <c r="D435" s="15"/>
      <c r="E435" s="12"/>
      <c r="F435" s="5"/>
      <c r="G435" s="5"/>
      <c r="H435" s="45">
        <f t="shared" si="69"/>
        <v>0</v>
      </c>
      <c r="I435" s="45">
        <f t="shared" si="68"/>
        <v>0</v>
      </c>
    </row>
    <row r="436" spans="2:9" x14ac:dyDescent="0.25">
      <c r="B436" s="11" t="s">
        <v>780</v>
      </c>
      <c r="C436" s="69" t="s">
        <v>781</v>
      </c>
      <c r="D436" s="130" t="s">
        <v>15</v>
      </c>
      <c r="E436" s="12">
        <v>7</v>
      </c>
      <c r="F436" s="5">
        <v>96018</v>
      </c>
      <c r="G436" s="5">
        <f>+F436*E436</f>
        <v>672126</v>
      </c>
      <c r="H436" s="45">
        <f t="shared" si="69"/>
        <v>2.8313478788186175</v>
      </c>
      <c r="I436" s="45">
        <f t="shared" si="68"/>
        <v>19.819435151730321</v>
      </c>
    </row>
    <row r="437" spans="2:9" x14ac:dyDescent="0.25">
      <c r="B437" s="16" t="s">
        <v>782</v>
      </c>
      <c r="C437" s="17" t="s">
        <v>783</v>
      </c>
      <c r="D437" s="15"/>
      <c r="E437" s="12"/>
      <c r="F437" s="5"/>
      <c r="G437" s="5"/>
      <c r="H437" s="45">
        <f t="shared" si="69"/>
        <v>0</v>
      </c>
      <c r="I437" s="45">
        <f t="shared" si="68"/>
        <v>0</v>
      </c>
    </row>
    <row r="438" spans="2:9" x14ac:dyDescent="0.25">
      <c r="B438" s="11" t="s">
        <v>784</v>
      </c>
      <c r="C438" s="69" t="s">
        <v>785</v>
      </c>
      <c r="D438" s="130" t="s">
        <v>15</v>
      </c>
      <c r="E438" s="12">
        <v>7</v>
      </c>
      <c r="F438" s="5">
        <v>72390</v>
      </c>
      <c r="G438" s="5">
        <f>+F438*E438</f>
        <v>506730</v>
      </c>
      <c r="H438" s="45">
        <f t="shared" si="69"/>
        <v>2.1346130199304265</v>
      </c>
      <c r="I438" s="45">
        <f t="shared" si="68"/>
        <v>14.942291139512985</v>
      </c>
    </row>
    <row r="439" spans="2:9" x14ac:dyDescent="0.25">
      <c r="B439" s="11" t="s">
        <v>786</v>
      </c>
      <c r="C439" s="17" t="s">
        <v>787</v>
      </c>
      <c r="D439" s="15"/>
      <c r="E439" s="12"/>
      <c r="F439" s="5"/>
      <c r="G439" s="5"/>
      <c r="H439" s="45">
        <f t="shared" si="69"/>
        <v>0</v>
      </c>
      <c r="I439" s="45">
        <f t="shared" si="68"/>
        <v>0</v>
      </c>
    </row>
    <row r="440" spans="2:9" x14ac:dyDescent="0.25">
      <c r="B440" s="11" t="s">
        <v>788</v>
      </c>
      <c r="C440" s="74" t="s">
        <v>789</v>
      </c>
      <c r="D440" s="130" t="s">
        <v>15</v>
      </c>
      <c r="E440" s="12">
        <v>86</v>
      </c>
      <c r="F440" s="5">
        <v>72390</v>
      </c>
      <c r="G440" s="5">
        <f>+F440*E440</f>
        <v>6225540</v>
      </c>
      <c r="H440" s="45">
        <f t="shared" si="69"/>
        <v>2.1346130199304265</v>
      </c>
      <c r="I440" s="45">
        <f t="shared" si="68"/>
        <v>183.57671971401669</v>
      </c>
    </row>
    <row r="441" spans="2:9" x14ac:dyDescent="0.25">
      <c r="B441" s="16" t="s">
        <v>790</v>
      </c>
      <c r="C441" s="73" t="s">
        <v>791</v>
      </c>
      <c r="D441" s="15"/>
      <c r="E441" s="12"/>
      <c r="F441" s="5"/>
      <c r="G441" s="5"/>
      <c r="H441" s="45">
        <f t="shared" si="69"/>
        <v>0</v>
      </c>
      <c r="I441" s="45">
        <f t="shared" si="68"/>
        <v>0</v>
      </c>
    </row>
    <row r="442" spans="2:9" x14ac:dyDescent="0.25">
      <c r="B442" s="11" t="s">
        <v>792</v>
      </c>
      <c r="C442" s="69" t="s">
        <v>793</v>
      </c>
      <c r="D442" s="15" t="s">
        <v>15</v>
      </c>
      <c r="E442" s="12">
        <v>1</v>
      </c>
      <c r="F442" s="5">
        <v>8295096.7884650007</v>
      </c>
      <c r="G442" s="5">
        <f>+F442*E442</f>
        <v>8295096.7884650007</v>
      </c>
      <c r="H442" s="45">
        <f t="shared" si="69"/>
        <v>244.60314416688021</v>
      </c>
      <c r="I442" s="45">
        <f t="shared" si="68"/>
        <v>244.60314416688021</v>
      </c>
    </row>
    <row r="443" spans="2:9" x14ac:dyDescent="0.25">
      <c r="B443" s="11" t="s">
        <v>794</v>
      </c>
      <c r="C443" s="69" t="s">
        <v>795</v>
      </c>
      <c r="D443" s="130" t="s">
        <v>15</v>
      </c>
      <c r="E443" s="12">
        <v>1</v>
      </c>
      <c r="F443" s="5">
        <v>4680112.9740366731</v>
      </c>
      <c r="G443" s="5">
        <f>+F443*E443</f>
        <v>4680112.9740366731</v>
      </c>
      <c r="H443" s="45">
        <f t="shared" si="69"/>
        <v>138.00566499687793</v>
      </c>
      <c r="I443" s="45">
        <f t="shared" si="68"/>
        <v>138.00566499687793</v>
      </c>
    </row>
    <row r="444" spans="2:9" ht="13" x14ac:dyDescent="0.25">
      <c r="B444" s="29" t="s">
        <v>796</v>
      </c>
      <c r="C444" s="17" t="s">
        <v>797</v>
      </c>
      <c r="D444" s="15"/>
      <c r="E444" s="12"/>
      <c r="F444" s="5"/>
      <c r="G444" s="5"/>
      <c r="H444" s="45">
        <f t="shared" si="69"/>
        <v>0</v>
      </c>
      <c r="I444" s="45">
        <f t="shared" si="68"/>
        <v>0</v>
      </c>
    </row>
    <row r="445" spans="2:9" x14ac:dyDescent="0.25">
      <c r="B445" s="16" t="s">
        <v>798</v>
      </c>
      <c r="C445" s="17" t="s">
        <v>539</v>
      </c>
      <c r="D445" s="15"/>
      <c r="E445" s="12"/>
      <c r="F445" s="5"/>
      <c r="G445" s="5"/>
      <c r="H445" s="45">
        <f t="shared" si="69"/>
        <v>0</v>
      </c>
      <c r="I445" s="45">
        <f t="shared" si="68"/>
        <v>0</v>
      </c>
    </row>
    <row r="446" spans="2:9" x14ac:dyDescent="0.25">
      <c r="B446" s="11" t="s">
        <v>799</v>
      </c>
      <c r="C446" s="6" t="s">
        <v>541</v>
      </c>
      <c r="D446" s="130" t="s">
        <v>33</v>
      </c>
      <c r="E446" s="12">
        <v>12</v>
      </c>
      <c r="F446" s="5">
        <v>48718.080100933257</v>
      </c>
      <c r="G446" s="5">
        <f>+F446*E446</f>
        <v>584616.96121119906</v>
      </c>
      <c r="H446" s="45">
        <f t="shared" si="69"/>
        <v>1.4365830651949933</v>
      </c>
      <c r="I446" s="45">
        <f t="shared" si="68"/>
        <v>17.238996782339921</v>
      </c>
    </row>
    <row r="447" spans="2:9" x14ac:dyDescent="0.25">
      <c r="B447" s="11" t="s">
        <v>800</v>
      </c>
      <c r="C447" s="6" t="s">
        <v>543</v>
      </c>
      <c r="D447" s="15" t="s">
        <v>33</v>
      </c>
      <c r="E447" s="12">
        <v>12</v>
      </c>
      <c r="F447" s="5">
        <v>97261.300406602415</v>
      </c>
      <c r="G447" s="5">
        <f>+F447*E447</f>
        <v>1167135.6048792289</v>
      </c>
      <c r="H447" s="45">
        <f t="shared" si="69"/>
        <v>2.8680099210291203</v>
      </c>
      <c r="I447" s="45">
        <f t="shared" si="68"/>
        <v>34.416119052349444</v>
      </c>
    </row>
    <row r="448" spans="2:9" x14ac:dyDescent="0.25">
      <c r="B448" s="11" t="s">
        <v>801</v>
      </c>
      <c r="C448" s="6" t="s">
        <v>637</v>
      </c>
      <c r="D448" s="15" t="s">
        <v>33</v>
      </c>
      <c r="E448" s="12">
        <v>12</v>
      </c>
      <c r="F448" s="5">
        <v>24248.414465707701</v>
      </c>
      <c r="G448" s="5">
        <f>+F448*E448</f>
        <v>290980.97358849243</v>
      </c>
      <c r="H448" s="45">
        <f t="shared" si="69"/>
        <v>0.71502944096102994</v>
      </c>
      <c r="I448" s="45">
        <f t="shared" si="68"/>
        <v>8.5803532915323597</v>
      </c>
    </row>
    <row r="449" spans="2:9" x14ac:dyDescent="0.25">
      <c r="B449" s="16" t="s">
        <v>802</v>
      </c>
      <c r="C449" s="17" t="s">
        <v>547</v>
      </c>
      <c r="D449" s="130"/>
      <c r="E449" s="12"/>
      <c r="F449" s="5"/>
      <c r="G449" s="5"/>
      <c r="H449" s="45">
        <f t="shared" si="69"/>
        <v>0</v>
      </c>
      <c r="I449" s="45">
        <f t="shared" si="68"/>
        <v>0</v>
      </c>
    </row>
    <row r="450" spans="2:9" x14ac:dyDescent="0.25">
      <c r="B450" s="11" t="s">
        <v>803</v>
      </c>
      <c r="C450" s="6" t="s">
        <v>804</v>
      </c>
      <c r="D450" s="15" t="s">
        <v>1318</v>
      </c>
      <c r="E450" s="12">
        <v>25</v>
      </c>
      <c r="F450" s="5">
        <v>111642.62642526349</v>
      </c>
      <c r="G450" s="5">
        <f>+F450*E450</f>
        <v>2791065.6606315873</v>
      </c>
      <c r="H450" s="45">
        <f t="shared" si="69"/>
        <v>3.2920818337698043</v>
      </c>
      <c r="I450" s="45">
        <f t="shared" si="68"/>
        <v>82.302045844245114</v>
      </c>
    </row>
    <row r="451" spans="2:9" x14ac:dyDescent="0.25">
      <c r="B451" s="11" t="s">
        <v>805</v>
      </c>
      <c r="C451" s="6" t="s">
        <v>806</v>
      </c>
      <c r="D451" s="15" t="s">
        <v>1318</v>
      </c>
      <c r="E451" s="12">
        <v>25</v>
      </c>
      <c r="F451" s="5">
        <v>82822.877311936711</v>
      </c>
      <c r="G451" s="5">
        <f>+F451*E451</f>
        <v>2070571.9327984178</v>
      </c>
      <c r="H451" s="45">
        <f t="shared" si="69"/>
        <v>2.4422543480889685</v>
      </c>
      <c r="I451" s="45">
        <f t="shared" si="68"/>
        <v>61.056358702224209</v>
      </c>
    </row>
    <row r="452" spans="2:9" x14ac:dyDescent="0.25">
      <c r="B452" s="11" t="s">
        <v>807</v>
      </c>
      <c r="C452" s="6" t="s">
        <v>808</v>
      </c>
      <c r="D452" s="130" t="s">
        <v>1318</v>
      </c>
      <c r="E452" s="12">
        <v>12</v>
      </c>
      <c r="F452" s="5">
        <v>60326.629366120491</v>
      </c>
      <c r="G452" s="5">
        <f>+F452*E452</f>
        <v>723919.55239344586</v>
      </c>
      <c r="H452" s="45">
        <f t="shared" si="69"/>
        <v>1.7788922294990748</v>
      </c>
      <c r="I452" s="45">
        <f t="shared" si="68"/>
        <v>21.346706753988897</v>
      </c>
    </row>
    <row r="453" spans="2:9" x14ac:dyDescent="0.25">
      <c r="B453" s="16" t="s">
        <v>809</v>
      </c>
      <c r="C453" s="17" t="s">
        <v>810</v>
      </c>
      <c r="D453" s="15"/>
      <c r="E453" s="12"/>
      <c r="F453" s="5">
        <v>0</v>
      </c>
      <c r="G453" s="5">
        <f>+F453*E453</f>
        <v>0</v>
      </c>
      <c r="H453" s="45">
        <f t="shared" si="69"/>
        <v>0</v>
      </c>
      <c r="I453" s="45">
        <f t="shared" si="68"/>
        <v>0</v>
      </c>
    </row>
    <row r="454" spans="2:9" x14ac:dyDescent="0.25">
      <c r="B454" s="11" t="s">
        <v>811</v>
      </c>
      <c r="C454" s="6" t="s">
        <v>812</v>
      </c>
      <c r="D454" s="15" t="s">
        <v>1318</v>
      </c>
      <c r="E454" s="12">
        <v>4</v>
      </c>
      <c r="F454" s="5">
        <v>3097.5163732500787</v>
      </c>
      <c r="G454" s="5">
        <f>+F454*E454</f>
        <v>12390.065493000315</v>
      </c>
      <c r="H454" s="45">
        <f t="shared" si="69"/>
        <v>9.13385658210705E-2</v>
      </c>
      <c r="I454" s="45">
        <f t="shared" si="68"/>
        <v>0.365354263284282</v>
      </c>
    </row>
    <row r="455" spans="2:9" x14ac:dyDescent="0.25">
      <c r="B455" s="16" t="s">
        <v>813</v>
      </c>
      <c r="C455" s="17" t="s">
        <v>659</v>
      </c>
      <c r="D455" s="130"/>
      <c r="E455" s="12"/>
      <c r="F455" s="5"/>
      <c r="G455" s="5"/>
      <c r="H455" s="45">
        <f t="shared" si="69"/>
        <v>0</v>
      </c>
      <c r="I455" s="45">
        <f t="shared" si="68"/>
        <v>0</v>
      </c>
    </row>
    <row r="456" spans="2:9" x14ac:dyDescent="0.25">
      <c r="B456" s="11" t="s">
        <v>814</v>
      </c>
      <c r="C456" s="6" t="s">
        <v>815</v>
      </c>
      <c r="D456" s="15" t="s">
        <v>15</v>
      </c>
      <c r="E456" s="12">
        <v>1</v>
      </c>
      <c r="F456" s="5">
        <v>167351.52976951117</v>
      </c>
      <c r="G456" s="5">
        <f>+F456*E456</f>
        <v>167351.52976951117</v>
      </c>
      <c r="H456" s="45">
        <f t="shared" si="69"/>
        <v>4.9348080446370073</v>
      </c>
      <c r="I456" s="45">
        <f t="shared" si="68"/>
        <v>4.9348080446370073</v>
      </c>
    </row>
    <row r="457" spans="2:9" x14ac:dyDescent="0.25">
      <c r="B457" s="11" t="s">
        <v>816</v>
      </c>
      <c r="C457" s="6" t="s">
        <v>817</v>
      </c>
      <c r="D457" s="15" t="s">
        <v>15</v>
      </c>
      <c r="E457" s="12">
        <v>3</v>
      </c>
      <c r="F457" s="5">
        <v>64476.873078205543</v>
      </c>
      <c r="G457" s="5">
        <f>+F457*E457</f>
        <v>193430.61923461664</v>
      </c>
      <c r="H457" s="45">
        <f t="shared" si="69"/>
        <v>1.9012732802478127</v>
      </c>
      <c r="I457" s="45">
        <f t="shared" si="68"/>
        <v>5.7038198407434386</v>
      </c>
    </row>
    <row r="458" spans="2:9" x14ac:dyDescent="0.25">
      <c r="B458" s="16" t="s">
        <v>818</v>
      </c>
      <c r="C458" s="17" t="s">
        <v>148</v>
      </c>
      <c r="D458" s="130"/>
      <c r="E458" s="12"/>
      <c r="F458" s="5">
        <v>0</v>
      </c>
      <c r="G458" s="5">
        <f>+F458*E458</f>
        <v>0</v>
      </c>
      <c r="H458" s="45">
        <f t="shared" si="69"/>
        <v>0</v>
      </c>
      <c r="I458" s="45">
        <f t="shared" si="68"/>
        <v>0</v>
      </c>
    </row>
    <row r="459" spans="2:9" x14ac:dyDescent="0.25">
      <c r="B459" s="11" t="s">
        <v>819</v>
      </c>
      <c r="C459" s="6" t="s">
        <v>820</v>
      </c>
      <c r="D459" s="15" t="s">
        <v>15</v>
      </c>
      <c r="E459" s="12">
        <v>1</v>
      </c>
      <c r="F459" s="5">
        <v>21240</v>
      </c>
      <c r="G459" s="5">
        <f>+F459*E459</f>
        <v>21240</v>
      </c>
      <c r="H459" s="45">
        <f t="shared" si="69"/>
        <v>0.62631828351046093</v>
      </c>
      <c r="I459" s="45">
        <f t="shared" ref="I459:I490" si="70">+H459*E459</f>
        <v>0.62631828351046093</v>
      </c>
    </row>
    <row r="460" spans="2:9" x14ac:dyDescent="0.25">
      <c r="B460" s="16" t="s">
        <v>821</v>
      </c>
      <c r="C460" s="17" t="s">
        <v>822</v>
      </c>
      <c r="D460" s="15"/>
      <c r="E460" s="12"/>
      <c r="F460" s="5">
        <v>0</v>
      </c>
      <c r="G460" s="5"/>
      <c r="H460" s="45">
        <f t="shared" si="69"/>
        <v>0</v>
      </c>
      <c r="I460" s="45">
        <f t="shared" si="70"/>
        <v>0</v>
      </c>
    </row>
    <row r="461" spans="2:9" x14ac:dyDescent="0.25">
      <c r="B461" s="11" t="s">
        <v>823</v>
      </c>
      <c r="C461" s="6" t="s">
        <v>822</v>
      </c>
      <c r="D461" s="130" t="s">
        <v>15</v>
      </c>
      <c r="E461" s="12">
        <v>3</v>
      </c>
      <c r="F461" s="5">
        <v>1039880</v>
      </c>
      <c r="G461" s="5">
        <f>+F461*E461</f>
        <v>3119640</v>
      </c>
      <c r="H461" s="45">
        <f t="shared" si="69"/>
        <v>30.663646735256972</v>
      </c>
      <c r="I461" s="45">
        <f t="shared" si="70"/>
        <v>91.990940205770912</v>
      </c>
    </row>
    <row r="462" spans="2:9" x14ac:dyDescent="0.25">
      <c r="B462" s="16" t="s">
        <v>824</v>
      </c>
      <c r="C462" s="17" t="s">
        <v>825</v>
      </c>
      <c r="D462" s="15"/>
      <c r="E462" s="12"/>
      <c r="F462" s="5"/>
      <c r="G462" s="5"/>
      <c r="H462" s="45">
        <f t="shared" si="69"/>
        <v>0</v>
      </c>
      <c r="I462" s="45">
        <f t="shared" si="70"/>
        <v>0</v>
      </c>
    </row>
    <row r="463" spans="2:9" x14ac:dyDescent="0.25">
      <c r="B463" s="11" t="s">
        <v>826</v>
      </c>
      <c r="C463" s="6" t="s">
        <v>827</v>
      </c>
      <c r="D463" s="15" t="s">
        <v>15</v>
      </c>
      <c r="E463" s="12">
        <v>3</v>
      </c>
      <c r="F463" s="5">
        <v>110736</v>
      </c>
      <c r="G463" s="5">
        <f>+F463*E463</f>
        <v>332208</v>
      </c>
      <c r="H463" s="45">
        <f t="shared" si="69"/>
        <v>3.2653475255562334</v>
      </c>
      <c r="I463" s="45">
        <f t="shared" si="70"/>
        <v>9.7960425766687003</v>
      </c>
    </row>
    <row r="464" spans="2:9" x14ac:dyDescent="0.25">
      <c r="B464" s="16" t="s">
        <v>828</v>
      </c>
      <c r="C464" s="17" t="s">
        <v>829</v>
      </c>
      <c r="D464" s="130"/>
      <c r="E464" s="12"/>
      <c r="F464" s="5"/>
      <c r="G464" s="5"/>
      <c r="H464" s="45">
        <f t="shared" si="69"/>
        <v>0</v>
      </c>
      <c r="I464" s="45">
        <f t="shared" si="70"/>
        <v>0</v>
      </c>
    </row>
    <row r="465" spans="2:9" x14ac:dyDescent="0.25">
      <c r="B465" s="11" t="s">
        <v>830</v>
      </c>
      <c r="C465" s="6" t="s">
        <v>831</v>
      </c>
      <c r="D465" s="15" t="s">
        <v>15</v>
      </c>
      <c r="E465" s="12">
        <v>2</v>
      </c>
      <c r="F465" s="5">
        <v>4358648</v>
      </c>
      <c r="G465" s="5">
        <f>+F465*E465</f>
        <v>8717296</v>
      </c>
      <c r="H465" s="45">
        <f t="shared" si="69"/>
        <v>128.52640931197286</v>
      </c>
      <c r="I465" s="45">
        <f t="shared" si="70"/>
        <v>257.05281862394571</v>
      </c>
    </row>
    <row r="466" spans="2:9" x14ac:dyDescent="0.25">
      <c r="B466" s="16" t="s">
        <v>832</v>
      </c>
      <c r="C466" s="17" t="s">
        <v>592</v>
      </c>
      <c r="D466" s="15"/>
      <c r="E466" s="12"/>
      <c r="F466" s="5"/>
      <c r="G466" s="5"/>
      <c r="H466" s="45">
        <f t="shared" si="69"/>
        <v>0</v>
      </c>
      <c r="I466" s="45">
        <f t="shared" si="70"/>
        <v>0</v>
      </c>
    </row>
    <row r="467" spans="2:9" x14ac:dyDescent="0.25">
      <c r="B467" s="11" t="s">
        <v>833</v>
      </c>
      <c r="C467" s="6" t="s">
        <v>834</v>
      </c>
      <c r="D467" s="130" t="s">
        <v>15</v>
      </c>
      <c r="E467" s="12">
        <v>1</v>
      </c>
      <c r="F467" s="5">
        <v>445000</v>
      </c>
      <c r="G467" s="5">
        <f>+F467*E467</f>
        <v>445000</v>
      </c>
      <c r="H467" s="45">
        <f t="shared" si="69"/>
        <v>13.122016768463046</v>
      </c>
      <c r="I467" s="45">
        <f t="shared" si="70"/>
        <v>13.122016768463046</v>
      </c>
    </row>
    <row r="468" spans="2:9" ht="13" x14ac:dyDescent="0.25">
      <c r="B468" s="29" t="s">
        <v>835</v>
      </c>
      <c r="C468" s="70" t="s">
        <v>836</v>
      </c>
      <c r="D468" s="15"/>
      <c r="E468" s="12"/>
      <c r="F468" s="5"/>
      <c r="G468" s="5"/>
      <c r="H468" s="45">
        <f t="shared" si="69"/>
        <v>0</v>
      </c>
      <c r="I468" s="45">
        <f t="shared" si="70"/>
        <v>0</v>
      </c>
    </row>
    <row r="469" spans="2:9" x14ac:dyDescent="0.25">
      <c r="B469" s="16" t="s">
        <v>837</v>
      </c>
      <c r="C469" s="17" t="s">
        <v>838</v>
      </c>
      <c r="D469" s="15"/>
      <c r="E469" s="12"/>
      <c r="F469" s="5"/>
      <c r="G469" s="5"/>
      <c r="H469" s="45">
        <f t="shared" si="69"/>
        <v>0</v>
      </c>
      <c r="I469" s="45">
        <f t="shared" si="70"/>
        <v>0</v>
      </c>
    </row>
    <row r="470" spans="2:9" x14ac:dyDescent="0.25">
      <c r="B470" s="11" t="s">
        <v>839</v>
      </c>
      <c r="C470" s="75" t="s">
        <v>840</v>
      </c>
      <c r="D470" s="130" t="s">
        <v>15</v>
      </c>
      <c r="E470" s="12">
        <v>1</v>
      </c>
      <c r="F470" s="5">
        <v>136158639</v>
      </c>
      <c r="G470" s="5">
        <f t="shared" ref="G470:G486" si="71">+F470*E470</f>
        <v>136158639</v>
      </c>
      <c r="H470" s="45">
        <f t="shared" si="69"/>
        <v>4015.0021216384416</v>
      </c>
      <c r="I470" s="45">
        <f t="shared" si="70"/>
        <v>4015.0021216384416</v>
      </c>
    </row>
    <row r="471" spans="2:9" x14ac:dyDescent="0.25">
      <c r="B471" s="16" t="s">
        <v>841</v>
      </c>
      <c r="C471" s="17" t="s">
        <v>842</v>
      </c>
      <c r="D471" s="15"/>
      <c r="E471" s="12"/>
      <c r="F471" s="5">
        <v>0</v>
      </c>
      <c r="G471" s="5">
        <f t="shared" si="71"/>
        <v>0</v>
      </c>
      <c r="H471" s="45">
        <f t="shared" si="69"/>
        <v>0</v>
      </c>
      <c r="I471" s="45">
        <f t="shared" si="70"/>
        <v>0</v>
      </c>
    </row>
    <row r="472" spans="2:9" x14ac:dyDescent="0.25">
      <c r="B472" s="11" t="s">
        <v>843</v>
      </c>
      <c r="C472" s="6" t="s">
        <v>844</v>
      </c>
      <c r="D472" s="15" t="s">
        <v>15</v>
      </c>
      <c r="E472" s="12">
        <v>1</v>
      </c>
      <c r="F472" s="5">
        <v>4441912.6399999997</v>
      </c>
      <c r="G472" s="5">
        <f t="shared" si="71"/>
        <v>4441912.6399999997</v>
      </c>
      <c r="H472" s="45">
        <f t="shared" si="69"/>
        <v>130.98169021601788</v>
      </c>
      <c r="I472" s="45">
        <f t="shared" si="70"/>
        <v>130.98169021601788</v>
      </c>
    </row>
    <row r="473" spans="2:9" x14ac:dyDescent="0.25">
      <c r="B473" s="11" t="s">
        <v>845</v>
      </c>
      <c r="C473" s="6" t="s">
        <v>846</v>
      </c>
      <c r="D473" s="130" t="s">
        <v>15</v>
      </c>
      <c r="E473" s="12">
        <v>1</v>
      </c>
      <c r="F473" s="5">
        <v>4441912.6399999997</v>
      </c>
      <c r="G473" s="5">
        <f t="shared" si="71"/>
        <v>4441912.6399999997</v>
      </c>
      <c r="H473" s="45">
        <f t="shared" si="69"/>
        <v>130.98169021601788</v>
      </c>
      <c r="I473" s="45">
        <f t="shared" si="70"/>
        <v>130.98169021601788</v>
      </c>
    </row>
    <row r="474" spans="2:9" x14ac:dyDescent="0.25">
      <c r="B474" s="11" t="s">
        <v>847</v>
      </c>
      <c r="C474" s="6" t="s">
        <v>848</v>
      </c>
      <c r="D474" s="15" t="s">
        <v>15</v>
      </c>
      <c r="E474" s="12">
        <v>3</v>
      </c>
      <c r="F474" s="5">
        <v>3663197.1199999996</v>
      </c>
      <c r="G474" s="5">
        <f t="shared" si="71"/>
        <v>10989591.359999999</v>
      </c>
      <c r="H474" s="45">
        <f t="shared" si="69"/>
        <v>108.01917760634952</v>
      </c>
      <c r="I474" s="45">
        <f t="shared" si="70"/>
        <v>324.05753281904856</v>
      </c>
    </row>
    <row r="475" spans="2:9" x14ac:dyDescent="0.25">
      <c r="B475" s="11" t="s">
        <v>849</v>
      </c>
      <c r="C475" s="6" t="s">
        <v>850</v>
      </c>
      <c r="D475" s="15" t="s">
        <v>15</v>
      </c>
      <c r="E475" s="12">
        <v>3</v>
      </c>
      <c r="F475" s="5">
        <v>3663197.1199999996</v>
      </c>
      <c r="G475" s="5">
        <f t="shared" si="71"/>
        <v>10989591.359999999</v>
      </c>
      <c r="H475" s="45">
        <f t="shared" si="69"/>
        <v>108.01917760634952</v>
      </c>
      <c r="I475" s="45">
        <f t="shared" si="70"/>
        <v>324.05753281904856</v>
      </c>
    </row>
    <row r="476" spans="2:9" x14ac:dyDescent="0.25">
      <c r="B476" s="16" t="s">
        <v>851</v>
      </c>
      <c r="C476" s="17" t="s">
        <v>852</v>
      </c>
      <c r="D476" s="130"/>
      <c r="E476" s="12"/>
      <c r="F476" s="5">
        <v>0</v>
      </c>
      <c r="G476" s="5">
        <f t="shared" si="71"/>
        <v>0</v>
      </c>
      <c r="H476" s="45">
        <f t="shared" si="69"/>
        <v>0</v>
      </c>
      <c r="I476" s="45">
        <f t="shared" si="70"/>
        <v>0</v>
      </c>
    </row>
    <row r="477" spans="2:9" x14ac:dyDescent="0.25">
      <c r="B477" s="11" t="s">
        <v>853</v>
      </c>
      <c r="C477" s="39" t="s">
        <v>854</v>
      </c>
      <c r="D477" s="15" t="s">
        <v>15</v>
      </c>
      <c r="E477" s="12">
        <v>7</v>
      </c>
      <c r="F477" s="5">
        <v>880077.86239999998</v>
      </c>
      <c r="G477" s="5">
        <f t="shared" si="71"/>
        <v>6160545.0367999999</v>
      </c>
      <c r="H477" s="45">
        <f t="shared" si="69"/>
        <v>25.95145273700205</v>
      </c>
      <c r="I477" s="45">
        <f t="shared" si="70"/>
        <v>181.66016915901434</v>
      </c>
    </row>
    <row r="478" spans="2:9" x14ac:dyDescent="0.25">
      <c r="B478" s="11" t="s">
        <v>855</v>
      </c>
      <c r="C478" s="39" t="s">
        <v>856</v>
      </c>
      <c r="D478" s="15" t="s">
        <v>15</v>
      </c>
      <c r="E478" s="12">
        <v>8</v>
      </c>
      <c r="F478" s="5">
        <v>933021.74239999999</v>
      </c>
      <c r="G478" s="5">
        <f t="shared" si="71"/>
        <v>7464173.9391999999</v>
      </c>
      <c r="H478" s="45">
        <f t="shared" si="69"/>
        <v>27.512644829468332</v>
      </c>
      <c r="I478" s="45">
        <f t="shared" si="70"/>
        <v>220.10115863574666</v>
      </c>
    </row>
    <row r="479" spans="2:9" x14ac:dyDescent="0.25">
      <c r="B479" s="11" t="s">
        <v>857</v>
      </c>
      <c r="C479" s="39" t="s">
        <v>858</v>
      </c>
      <c r="D479" s="130" t="s">
        <v>15</v>
      </c>
      <c r="E479" s="12">
        <v>6</v>
      </c>
      <c r="F479" s="5">
        <v>1021261.5424</v>
      </c>
      <c r="G479" s="5">
        <f t="shared" si="71"/>
        <v>6127569.2544</v>
      </c>
      <c r="H479" s="45">
        <f t="shared" si="69"/>
        <v>30.114631650245471</v>
      </c>
      <c r="I479" s="45">
        <f t="shared" si="70"/>
        <v>180.68778990147283</v>
      </c>
    </row>
    <row r="480" spans="2:9" x14ac:dyDescent="0.25">
      <c r="B480" s="11" t="s">
        <v>859</v>
      </c>
      <c r="C480" s="39" t="s">
        <v>860</v>
      </c>
      <c r="D480" s="15" t="s">
        <v>15</v>
      </c>
      <c r="E480" s="12">
        <v>3</v>
      </c>
      <c r="F480" s="5">
        <v>1074205.4224</v>
      </c>
      <c r="G480" s="5">
        <f t="shared" si="71"/>
        <v>3222616.2672000001</v>
      </c>
      <c r="H480" s="45">
        <f t="shared" si="69"/>
        <v>31.675823742711753</v>
      </c>
      <c r="I480" s="45">
        <f t="shared" si="70"/>
        <v>95.027471228135255</v>
      </c>
    </row>
    <row r="481" spans="2:9" x14ac:dyDescent="0.25">
      <c r="B481" s="11" t="s">
        <v>861</v>
      </c>
      <c r="C481" s="39" t="s">
        <v>862</v>
      </c>
      <c r="D481" s="15" t="s">
        <v>15</v>
      </c>
      <c r="E481" s="12">
        <v>6</v>
      </c>
      <c r="F481" s="5">
        <v>1144797.2624000001</v>
      </c>
      <c r="G481" s="5">
        <f t="shared" si="71"/>
        <v>6868783.5744000003</v>
      </c>
      <c r="H481" s="45">
        <f t="shared" si="69"/>
        <v>33.757413199333463</v>
      </c>
      <c r="I481" s="45">
        <f t="shared" si="70"/>
        <v>202.54447919600079</v>
      </c>
    </row>
    <row r="482" spans="2:9" x14ac:dyDescent="0.25">
      <c r="B482" s="11" t="s">
        <v>863</v>
      </c>
      <c r="C482" s="39" t="s">
        <v>864</v>
      </c>
      <c r="D482" s="130" t="s">
        <v>15</v>
      </c>
      <c r="E482" s="12">
        <v>5</v>
      </c>
      <c r="F482" s="5">
        <v>1197741.1424</v>
      </c>
      <c r="G482" s="5">
        <f t="shared" si="71"/>
        <v>5988705.7120000003</v>
      </c>
      <c r="H482" s="45">
        <f t="shared" si="69"/>
        <v>35.318605291799742</v>
      </c>
      <c r="I482" s="45">
        <f t="shared" si="70"/>
        <v>176.59302645899871</v>
      </c>
    </row>
    <row r="483" spans="2:9" x14ac:dyDescent="0.25">
      <c r="B483" s="11" t="s">
        <v>865</v>
      </c>
      <c r="C483" s="39" t="s">
        <v>866</v>
      </c>
      <c r="D483" s="15" t="s">
        <v>15</v>
      </c>
      <c r="E483" s="12">
        <v>5</v>
      </c>
      <c r="F483" s="5">
        <v>1215389.1024</v>
      </c>
      <c r="G483" s="5">
        <f t="shared" si="71"/>
        <v>6076945.5120000001</v>
      </c>
      <c r="H483" s="45">
        <f t="shared" si="69"/>
        <v>35.83900265595517</v>
      </c>
      <c r="I483" s="45">
        <f t="shared" si="70"/>
        <v>179.19501327977585</v>
      </c>
    </row>
    <row r="484" spans="2:9" x14ac:dyDescent="0.25">
      <c r="B484" s="11" t="s">
        <v>867</v>
      </c>
      <c r="C484" s="39" t="s">
        <v>868</v>
      </c>
      <c r="D484" s="15" t="s">
        <v>15</v>
      </c>
      <c r="E484" s="12">
        <v>8</v>
      </c>
      <c r="F484" s="5">
        <v>1250685.0223999999</v>
      </c>
      <c r="G484" s="5">
        <f t="shared" si="71"/>
        <v>10005480.179199999</v>
      </c>
      <c r="H484" s="45">
        <f t="shared" si="69"/>
        <v>36.87979738426602</v>
      </c>
      <c r="I484" s="45">
        <f t="shared" si="70"/>
        <v>295.03837907412816</v>
      </c>
    </row>
    <row r="485" spans="2:9" x14ac:dyDescent="0.25">
      <c r="B485" s="11" t="s">
        <v>869</v>
      </c>
      <c r="C485" s="39" t="s">
        <v>870</v>
      </c>
      <c r="D485" s="130" t="s">
        <v>15</v>
      </c>
      <c r="E485" s="12">
        <v>13</v>
      </c>
      <c r="F485" s="5">
        <v>1303628.9023999998</v>
      </c>
      <c r="G485" s="5">
        <f t="shared" si="71"/>
        <v>16947175.731199998</v>
      </c>
      <c r="H485" s="45">
        <f t="shared" si="69"/>
        <v>38.440989476732298</v>
      </c>
      <c r="I485" s="45">
        <f t="shared" si="70"/>
        <v>499.73286319751986</v>
      </c>
    </row>
    <row r="486" spans="2:9" x14ac:dyDescent="0.25">
      <c r="B486" s="11" t="s">
        <v>871</v>
      </c>
      <c r="C486" s="39" t="s">
        <v>872</v>
      </c>
      <c r="D486" s="15" t="s">
        <v>15</v>
      </c>
      <c r="E486" s="12">
        <f>SUM(E477:E485)</f>
        <v>61</v>
      </c>
      <c r="F486" s="5">
        <v>157626.03999999998</v>
      </c>
      <c r="G486" s="5">
        <f t="shared" si="71"/>
        <v>9615188.4399999995</v>
      </c>
      <c r="H486" s="45">
        <f t="shared" si="69"/>
        <v>4.6480259326436553</v>
      </c>
      <c r="I486" s="45">
        <f t="shared" si="70"/>
        <v>283.52958189126298</v>
      </c>
    </row>
    <row r="487" spans="2:9" x14ac:dyDescent="0.25">
      <c r="B487" s="16" t="s">
        <v>873</v>
      </c>
      <c r="C487" s="76" t="s">
        <v>874</v>
      </c>
      <c r="D487" s="131"/>
      <c r="E487" s="12"/>
      <c r="F487" s="5"/>
      <c r="G487" s="5"/>
      <c r="H487" s="45">
        <f t="shared" si="69"/>
        <v>0</v>
      </c>
      <c r="I487" s="45">
        <f t="shared" si="70"/>
        <v>0</v>
      </c>
    </row>
    <row r="488" spans="2:9" x14ac:dyDescent="0.25">
      <c r="B488" s="11" t="s">
        <v>875</v>
      </c>
      <c r="C488" s="39" t="s">
        <v>876</v>
      </c>
      <c r="D488" s="130" t="s">
        <v>15</v>
      </c>
      <c r="E488" s="12">
        <v>1</v>
      </c>
      <c r="F488" s="5">
        <v>1865094.8800000001</v>
      </c>
      <c r="G488" s="5">
        <f t="shared" ref="G488:G498" si="72">+F488*E488</f>
        <v>1865094.8800000001</v>
      </c>
      <c r="H488" s="45">
        <f t="shared" si="69"/>
        <v>54.997317505920392</v>
      </c>
      <c r="I488" s="45">
        <f t="shared" si="70"/>
        <v>54.997317505920392</v>
      </c>
    </row>
    <row r="489" spans="2:9" x14ac:dyDescent="0.25">
      <c r="B489" s="11" t="s">
        <v>877</v>
      </c>
      <c r="C489" s="39" t="s">
        <v>878</v>
      </c>
      <c r="D489" s="15" t="s">
        <v>15</v>
      </c>
      <c r="E489" s="12">
        <v>1</v>
      </c>
      <c r="F489" s="5">
        <v>1865094.8800000001</v>
      </c>
      <c r="G489" s="5">
        <f t="shared" si="72"/>
        <v>1865094.8800000001</v>
      </c>
      <c r="H489" s="45">
        <f t="shared" si="69"/>
        <v>54.997317505920392</v>
      </c>
      <c r="I489" s="45">
        <f t="shared" si="70"/>
        <v>54.997317505920392</v>
      </c>
    </row>
    <row r="490" spans="2:9" x14ac:dyDescent="0.25">
      <c r="B490" s="11" t="s">
        <v>879</v>
      </c>
      <c r="C490" s="39" t="s">
        <v>880</v>
      </c>
      <c r="D490" s="15" t="s">
        <v>15</v>
      </c>
      <c r="E490" s="12">
        <v>1</v>
      </c>
      <c r="F490" s="5">
        <v>1865094.8800000001</v>
      </c>
      <c r="G490" s="5">
        <f t="shared" si="72"/>
        <v>1865094.8800000001</v>
      </c>
      <c r="H490" s="45">
        <f t="shared" si="69"/>
        <v>54.997317505920392</v>
      </c>
      <c r="I490" s="45">
        <f t="shared" si="70"/>
        <v>54.997317505920392</v>
      </c>
    </row>
    <row r="491" spans="2:9" x14ac:dyDescent="0.25">
      <c r="B491" s="11" t="s">
        <v>881</v>
      </c>
      <c r="C491" s="39" t="s">
        <v>882</v>
      </c>
      <c r="D491" s="130" t="s">
        <v>15</v>
      </c>
      <c r="E491" s="12">
        <v>3</v>
      </c>
      <c r="F491" s="5">
        <v>1865094.88</v>
      </c>
      <c r="G491" s="5">
        <f t="shared" si="72"/>
        <v>5595284.6399999997</v>
      </c>
      <c r="H491" s="45">
        <f t="shared" si="69"/>
        <v>54.997317505920385</v>
      </c>
      <c r="I491" s="45">
        <f t="shared" ref="I491:I522" si="73">+H491*E491</f>
        <v>164.99195251776115</v>
      </c>
    </row>
    <row r="492" spans="2:9" x14ac:dyDescent="0.25">
      <c r="B492" s="11" t="s">
        <v>883</v>
      </c>
      <c r="C492" s="39" t="s">
        <v>884</v>
      </c>
      <c r="D492" s="15" t="s">
        <v>15</v>
      </c>
      <c r="E492" s="12">
        <v>1</v>
      </c>
      <c r="F492" s="5">
        <v>1865094.8800000001</v>
      </c>
      <c r="G492" s="5">
        <f t="shared" si="72"/>
        <v>1865094.8800000001</v>
      </c>
      <c r="H492" s="45">
        <f t="shared" si="69"/>
        <v>54.997317505920392</v>
      </c>
      <c r="I492" s="45">
        <f t="shared" si="73"/>
        <v>54.997317505920392</v>
      </c>
    </row>
    <row r="493" spans="2:9" x14ac:dyDescent="0.25">
      <c r="B493" s="11" t="s">
        <v>885</v>
      </c>
      <c r="C493" s="39" t="s">
        <v>886</v>
      </c>
      <c r="D493" s="15" t="s">
        <v>15</v>
      </c>
      <c r="E493" s="12">
        <v>1</v>
      </c>
      <c r="F493" s="5">
        <v>1865094.8800000001</v>
      </c>
      <c r="G493" s="5">
        <f t="shared" si="72"/>
        <v>1865094.8800000001</v>
      </c>
      <c r="H493" s="45">
        <f t="shared" ref="H493:H557" si="74">+F493/$C$7</f>
        <v>54.997317505920392</v>
      </c>
      <c r="I493" s="45">
        <f t="shared" si="73"/>
        <v>54.997317505920392</v>
      </c>
    </row>
    <row r="494" spans="2:9" x14ac:dyDescent="0.25">
      <c r="B494" s="16" t="s">
        <v>887</v>
      </c>
      <c r="C494" s="76" t="s">
        <v>888</v>
      </c>
      <c r="D494" s="130" t="s">
        <v>15</v>
      </c>
      <c r="E494" s="12">
        <v>6</v>
      </c>
      <c r="F494" s="5">
        <v>1285980.9423999998</v>
      </c>
      <c r="G494" s="5">
        <f t="shared" si="72"/>
        <v>7715885.6543999985</v>
      </c>
      <c r="H494" s="45">
        <f t="shared" si="74"/>
        <v>37.92059211257687</v>
      </c>
      <c r="I494" s="45">
        <f t="shared" si="73"/>
        <v>227.52355267546122</v>
      </c>
    </row>
    <row r="495" spans="2:9" x14ac:dyDescent="0.25">
      <c r="B495" s="11" t="s">
        <v>889</v>
      </c>
      <c r="C495" s="39" t="s">
        <v>890</v>
      </c>
      <c r="D495" s="15" t="s">
        <v>15</v>
      </c>
      <c r="E495" s="12">
        <v>1</v>
      </c>
      <c r="F495" s="5">
        <v>1285980.9424000001</v>
      </c>
      <c r="G495" s="5">
        <f t="shared" si="72"/>
        <v>1285980.9424000001</v>
      </c>
      <c r="H495" s="45">
        <f t="shared" si="74"/>
        <v>37.920592112576877</v>
      </c>
      <c r="I495" s="45">
        <f t="shared" si="73"/>
        <v>37.920592112576877</v>
      </c>
    </row>
    <row r="496" spans="2:9" x14ac:dyDescent="0.25">
      <c r="B496" s="11" t="s">
        <v>891</v>
      </c>
      <c r="C496" s="39" t="s">
        <v>892</v>
      </c>
      <c r="D496" s="15" t="s">
        <v>15</v>
      </c>
      <c r="E496" s="12">
        <v>2</v>
      </c>
      <c r="F496" s="5">
        <v>1285980.9424000001</v>
      </c>
      <c r="G496" s="5">
        <f t="shared" si="72"/>
        <v>2571961.8848000001</v>
      </c>
      <c r="H496" s="45">
        <f t="shared" si="74"/>
        <v>37.920592112576877</v>
      </c>
      <c r="I496" s="45">
        <f t="shared" si="73"/>
        <v>75.841184225153754</v>
      </c>
    </row>
    <row r="497" spans="2:12" x14ac:dyDescent="0.25">
      <c r="B497" s="11" t="s">
        <v>893</v>
      </c>
      <c r="C497" s="39" t="s">
        <v>894</v>
      </c>
      <c r="D497" s="130" t="s">
        <v>15</v>
      </c>
      <c r="E497" s="12">
        <v>1</v>
      </c>
      <c r="F497" s="5">
        <f>1285981-16336</f>
        <v>1269645</v>
      </c>
      <c r="G497" s="5">
        <f t="shared" si="72"/>
        <v>1269645</v>
      </c>
      <c r="H497" s="45">
        <f t="shared" si="74"/>
        <v>37.43888310111295</v>
      </c>
      <c r="I497" s="45">
        <f t="shared" si="73"/>
        <v>37.43888310111295</v>
      </c>
    </row>
    <row r="498" spans="2:12" x14ac:dyDescent="0.25">
      <c r="B498" s="11" t="s">
        <v>895</v>
      </c>
      <c r="C498" s="39" t="s">
        <v>896</v>
      </c>
      <c r="D498" s="15" t="s">
        <v>15</v>
      </c>
      <c r="E498" s="12">
        <v>4</v>
      </c>
      <c r="F498" s="5">
        <v>1285980.9424000001</v>
      </c>
      <c r="G498" s="5">
        <f t="shared" si="72"/>
        <v>5143923.7696000002</v>
      </c>
      <c r="H498" s="45">
        <f t="shared" si="74"/>
        <v>37.920592112576877</v>
      </c>
      <c r="I498" s="45">
        <f t="shared" si="73"/>
        <v>151.68236845030751</v>
      </c>
    </row>
    <row r="499" spans="2:12" x14ac:dyDescent="0.25">
      <c r="B499" s="16" t="s">
        <v>897</v>
      </c>
      <c r="C499" s="76" t="s">
        <v>1725</v>
      </c>
      <c r="D499" s="131"/>
      <c r="E499" s="12"/>
      <c r="F499" s="5"/>
      <c r="G499" s="5"/>
      <c r="H499" s="45">
        <f t="shared" si="74"/>
        <v>0</v>
      </c>
      <c r="I499" s="45">
        <f t="shared" si="73"/>
        <v>0</v>
      </c>
    </row>
    <row r="500" spans="2:12" x14ac:dyDescent="0.25">
      <c r="B500" s="11" t="s">
        <v>898</v>
      </c>
      <c r="C500" s="39" t="s">
        <v>899</v>
      </c>
      <c r="D500" s="130"/>
      <c r="E500" s="137"/>
      <c r="F500" s="135"/>
      <c r="G500" s="135"/>
      <c r="H500" s="136"/>
      <c r="I500" s="136"/>
    </row>
    <row r="501" spans="2:12" x14ac:dyDescent="0.25">
      <c r="B501" s="11" t="s">
        <v>900</v>
      </c>
      <c r="C501" s="39" t="s">
        <v>901</v>
      </c>
      <c r="D501" s="15" t="s">
        <v>84</v>
      </c>
      <c r="E501" s="12">
        <v>8700</v>
      </c>
      <c r="F501" s="5">
        <v>6940</v>
      </c>
      <c r="G501" s="5">
        <f t="shared" ref="G501:G508" si="75">+F501*E501</f>
        <v>60378000</v>
      </c>
      <c r="H501" s="45">
        <f t="shared" si="74"/>
        <v>0.20464448623176076</v>
      </c>
      <c r="I501" s="45">
        <f t="shared" si="73"/>
        <v>1780.4070302163186</v>
      </c>
      <c r="L501" s="3"/>
    </row>
    <row r="502" spans="2:12" x14ac:dyDescent="0.25">
      <c r="B502" s="11" t="s">
        <v>902</v>
      </c>
      <c r="C502" s="39" t="s">
        <v>903</v>
      </c>
      <c r="D502" s="131"/>
      <c r="E502" s="12"/>
      <c r="F502" s="5"/>
      <c r="G502" s="5">
        <f t="shared" si="75"/>
        <v>0</v>
      </c>
      <c r="H502" s="45">
        <f t="shared" si="74"/>
        <v>0</v>
      </c>
      <c r="I502" s="45">
        <f t="shared" si="73"/>
        <v>0</v>
      </c>
    </row>
    <row r="503" spans="2:12" x14ac:dyDescent="0.25">
      <c r="B503" s="11" t="s">
        <v>904</v>
      </c>
      <c r="C503" s="39" t="s">
        <v>905</v>
      </c>
      <c r="D503" s="130" t="s">
        <v>15</v>
      </c>
      <c r="E503" s="12">
        <f>74+65</f>
        <v>139</v>
      </c>
      <c r="F503" s="5">
        <v>111017.984</v>
      </c>
      <c r="G503" s="5">
        <f t="shared" si="75"/>
        <v>15431499.775999999</v>
      </c>
      <c r="H503" s="45">
        <f t="shared" si="74"/>
        <v>3.2736625789864315</v>
      </c>
      <c r="I503" s="45">
        <f t="shared" si="73"/>
        <v>455.03909847911399</v>
      </c>
      <c r="L503" s="3"/>
    </row>
    <row r="504" spans="2:12" x14ac:dyDescent="0.25">
      <c r="B504" s="11" t="s">
        <v>906</v>
      </c>
      <c r="C504" s="39" t="s">
        <v>907</v>
      </c>
      <c r="D504" s="15" t="s">
        <v>15</v>
      </c>
      <c r="E504" s="12">
        <v>110</v>
      </c>
      <c r="F504" s="5">
        <v>49280</v>
      </c>
      <c r="G504" s="5">
        <f t="shared" si="75"/>
        <v>5420800</v>
      </c>
      <c r="H504" s="45">
        <f t="shared" si="74"/>
        <v>1.4531527783142897</v>
      </c>
      <c r="I504" s="45">
        <f t="shared" si="73"/>
        <v>159.84680561457188</v>
      </c>
    </row>
    <row r="505" spans="2:12" x14ac:dyDescent="0.25">
      <c r="B505" s="11" t="s">
        <v>908</v>
      </c>
      <c r="C505" s="39" t="s">
        <v>909</v>
      </c>
      <c r="D505" s="15" t="s">
        <v>15</v>
      </c>
      <c r="E505" s="12">
        <v>205</v>
      </c>
      <c r="F505" s="5">
        <v>120560</v>
      </c>
      <c r="G505" s="5">
        <f t="shared" si="75"/>
        <v>24714800</v>
      </c>
      <c r="H505" s="45">
        <f t="shared" si="74"/>
        <v>3.555034475518887</v>
      </c>
      <c r="I505" s="45">
        <f t="shared" si="73"/>
        <v>728.78206748137188</v>
      </c>
    </row>
    <row r="506" spans="2:12" x14ac:dyDescent="0.25">
      <c r="B506" s="11" t="s">
        <v>910</v>
      </c>
      <c r="C506" s="39" t="s">
        <v>911</v>
      </c>
      <c r="D506" s="130" t="s">
        <v>15</v>
      </c>
      <c r="E506" s="12">
        <v>6</v>
      </c>
      <c r="F506" s="5">
        <v>154880</v>
      </c>
      <c r="G506" s="5">
        <f t="shared" si="75"/>
        <v>929280</v>
      </c>
      <c r="H506" s="45">
        <f t="shared" si="74"/>
        <v>4.5670515889877672</v>
      </c>
      <c r="I506" s="45">
        <f t="shared" si="73"/>
        <v>27.402309533926605</v>
      </c>
    </row>
    <row r="507" spans="2:12" x14ac:dyDescent="0.25">
      <c r="B507" s="11" t="s">
        <v>912</v>
      </c>
      <c r="C507" s="39" t="s">
        <v>913</v>
      </c>
      <c r="D507" s="15" t="s">
        <v>15</v>
      </c>
      <c r="E507" s="12">
        <v>60</v>
      </c>
      <c r="F507" s="5">
        <v>138772.48000000001</v>
      </c>
      <c r="G507" s="5">
        <f t="shared" si="75"/>
        <v>8326348.8000000007</v>
      </c>
      <c r="H507" s="45">
        <f t="shared" si="74"/>
        <v>4.09207822373304</v>
      </c>
      <c r="I507" s="45">
        <f t="shared" si="73"/>
        <v>245.5246934239824</v>
      </c>
    </row>
    <row r="508" spans="2:12" x14ac:dyDescent="0.25">
      <c r="B508" s="11" t="s">
        <v>914</v>
      </c>
      <c r="C508" s="39" t="s">
        <v>915</v>
      </c>
      <c r="D508" s="15" t="s">
        <v>15</v>
      </c>
      <c r="E508" s="12">
        <v>6</v>
      </c>
      <c r="F508" s="5">
        <v>278080</v>
      </c>
      <c r="G508" s="5">
        <f t="shared" si="75"/>
        <v>1668480</v>
      </c>
      <c r="H508" s="45">
        <f t="shared" si="74"/>
        <v>8.199933534773491</v>
      </c>
      <c r="I508" s="45">
        <f t="shared" si="73"/>
        <v>49.199601208640942</v>
      </c>
    </row>
    <row r="509" spans="2:12" x14ac:dyDescent="0.25">
      <c r="B509" s="16" t="s">
        <v>916</v>
      </c>
      <c r="C509" s="17" t="s">
        <v>917</v>
      </c>
      <c r="D509" s="130"/>
      <c r="E509" s="12"/>
      <c r="F509" s="5">
        <v>0</v>
      </c>
      <c r="G509" s="5"/>
      <c r="H509" s="45">
        <f t="shared" si="74"/>
        <v>0</v>
      </c>
      <c r="I509" s="45">
        <f t="shared" si="73"/>
        <v>0</v>
      </c>
    </row>
    <row r="510" spans="2:12" x14ac:dyDescent="0.25">
      <c r="B510" s="11" t="s">
        <v>918</v>
      </c>
      <c r="C510" s="17" t="s">
        <v>919</v>
      </c>
      <c r="D510" s="15"/>
      <c r="E510" s="12"/>
      <c r="F510" s="5">
        <v>0</v>
      </c>
      <c r="G510" s="5"/>
      <c r="H510" s="45">
        <f t="shared" si="74"/>
        <v>0</v>
      </c>
      <c r="I510" s="45">
        <f t="shared" si="73"/>
        <v>0</v>
      </c>
    </row>
    <row r="511" spans="2:12" x14ac:dyDescent="0.25">
      <c r="B511" s="11" t="s">
        <v>920</v>
      </c>
      <c r="C511" s="39" t="s">
        <v>921</v>
      </c>
      <c r="D511" s="15" t="s">
        <v>1318</v>
      </c>
      <c r="E511" s="12">
        <v>500</v>
      </c>
      <c r="F511" s="5">
        <v>13183.3856</v>
      </c>
      <c r="G511" s="5">
        <f t="shared" ref="G511:G529" si="76">+F511*E511</f>
        <v>6591692.7999999998</v>
      </c>
      <c r="H511" s="45">
        <f t="shared" si="74"/>
        <v>0.38874743125463873</v>
      </c>
      <c r="I511" s="45">
        <f t="shared" si="73"/>
        <v>194.37371562731937</v>
      </c>
    </row>
    <row r="512" spans="2:12" x14ac:dyDescent="0.25">
      <c r="B512" s="11" t="s">
        <v>922</v>
      </c>
      <c r="C512" s="39" t="s">
        <v>923</v>
      </c>
      <c r="D512" s="130" t="s">
        <v>1318</v>
      </c>
      <c r="E512" s="12">
        <v>900</v>
      </c>
      <c r="F512" s="5">
        <v>14571.04</v>
      </c>
      <c r="G512" s="5">
        <f t="shared" si="76"/>
        <v>13113936</v>
      </c>
      <c r="H512" s="45">
        <f t="shared" si="74"/>
        <v>0.42966613755942873</v>
      </c>
      <c r="I512" s="45">
        <f t="shared" si="73"/>
        <v>386.69952380348587</v>
      </c>
    </row>
    <row r="513" spans="2:9" x14ac:dyDescent="0.25">
      <c r="B513" s="11" t="s">
        <v>924</v>
      </c>
      <c r="C513" s="39" t="s">
        <v>925</v>
      </c>
      <c r="D513" s="15" t="s">
        <v>1318</v>
      </c>
      <c r="E513" s="12">
        <v>750</v>
      </c>
      <c r="F513" s="5">
        <v>15958.835200000001</v>
      </c>
      <c r="G513" s="5">
        <f t="shared" si="76"/>
        <v>11969126.4</v>
      </c>
      <c r="H513" s="45">
        <f t="shared" si="74"/>
        <v>0.47058899572929958</v>
      </c>
      <c r="I513" s="45">
        <f t="shared" si="73"/>
        <v>352.94174679697466</v>
      </c>
    </row>
    <row r="514" spans="2:9" x14ac:dyDescent="0.25">
      <c r="B514" s="11" t="s">
        <v>926</v>
      </c>
      <c r="C514" s="39" t="s">
        <v>927</v>
      </c>
      <c r="D514" s="15" t="s">
        <v>1318</v>
      </c>
      <c r="E514" s="12">
        <v>500</v>
      </c>
      <c r="F514" s="5">
        <v>17346.560000000001</v>
      </c>
      <c r="G514" s="5">
        <f t="shared" si="76"/>
        <v>8673280</v>
      </c>
      <c r="H514" s="45">
        <f t="shared" si="74"/>
        <v>0.51150977796663</v>
      </c>
      <c r="I514" s="45">
        <f t="shared" si="73"/>
        <v>255.754888983315</v>
      </c>
    </row>
    <row r="515" spans="2:9" x14ac:dyDescent="0.25">
      <c r="B515" s="11" t="s">
        <v>928</v>
      </c>
      <c r="C515" s="39" t="s">
        <v>929</v>
      </c>
      <c r="D515" s="130" t="s">
        <v>1318</v>
      </c>
      <c r="E515" s="12">
        <v>250</v>
      </c>
      <c r="F515" s="5">
        <v>18733.439999999999</v>
      </c>
      <c r="G515" s="5">
        <f t="shared" si="76"/>
        <v>4683360</v>
      </c>
      <c r="H515" s="45">
        <f t="shared" si="74"/>
        <v>0.55240564901347489</v>
      </c>
      <c r="I515" s="45">
        <f t="shared" si="73"/>
        <v>138.10141225336872</v>
      </c>
    </row>
    <row r="516" spans="2:9" x14ac:dyDescent="0.25">
      <c r="B516" s="11" t="s">
        <v>930</v>
      </c>
      <c r="C516" s="39" t="s">
        <v>931</v>
      </c>
      <c r="D516" s="15" t="s">
        <v>1318</v>
      </c>
      <c r="E516" s="12">
        <v>170</v>
      </c>
      <c r="F516" s="5">
        <v>19428.64</v>
      </c>
      <c r="G516" s="5">
        <f t="shared" si="76"/>
        <v>3302868.8</v>
      </c>
      <c r="H516" s="45">
        <f t="shared" si="74"/>
        <v>0.57290548285040865</v>
      </c>
      <c r="I516" s="45">
        <f t="shared" si="73"/>
        <v>97.393932084569471</v>
      </c>
    </row>
    <row r="517" spans="2:9" x14ac:dyDescent="0.25">
      <c r="B517" s="11" t="s">
        <v>932</v>
      </c>
      <c r="C517" s="39" t="s">
        <v>933</v>
      </c>
      <c r="D517" s="15" t="s">
        <v>1318</v>
      </c>
      <c r="E517" s="12">
        <v>105</v>
      </c>
      <c r="F517" s="5">
        <v>20815.871999999999</v>
      </c>
      <c r="G517" s="5">
        <f t="shared" si="76"/>
        <v>2185666.5600000001</v>
      </c>
      <c r="H517" s="45">
        <f t="shared" si="74"/>
        <v>0.61381173355995589</v>
      </c>
      <c r="I517" s="45">
        <f t="shared" si="73"/>
        <v>64.450232023795365</v>
      </c>
    </row>
    <row r="518" spans="2:9" x14ac:dyDescent="0.25">
      <c r="B518" s="11" t="s">
        <v>934</v>
      </c>
      <c r="C518" s="39" t="s">
        <v>935</v>
      </c>
      <c r="D518" s="130" t="s">
        <v>1318</v>
      </c>
      <c r="E518" s="12">
        <v>80</v>
      </c>
      <c r="F518" s="5">
        <v>22203.596799999999</v>
      </c>
      <c r="G518" s="5">
        <f t="shared" si="76"/>
        <v>1776287.7439999999</v>
      </c>
      <c r="H518" s="45">
        <f t="shared" si="74"/>
        <v>0.65473251579728631</v>
      </c>
      <c r="I518" s="45">
        <f t="shared" si="73"/>
        <v>52.378601263782905</v>
      </c>
    </row>
    <row r="519" spans="2:9" x14ac:dyDescent="0.25">
      <c r="B519" s="11" t="s">
        <v>936</v>
      </c>
      <c r="C519" s="39" t="s">
        <v>937</v>
      </c>
      <c r="D519" s="15" t="s">
        <v>1318</v>
      </c>
      <c r="E519" s="12">
        <v>70</v>
      </c>
      <c r="F519" s="5">
        <v>22897.599999999999</v>
      </c>
      <c r="G519" s="5">
        <f t="shared" si="76"/>
        <v>1602832</v>
      </c>
      <c r="H519" s="45">
        <f t="shared" si="74"/>
        <v>0.67519705878103242</v>
      </c>
      <c r="I519" s="45">
        <f t="shared" si="73"/>
        <v>47.263794114672272</v>
      </c>
    </row>
    <row r="520" spans="2:9" x14ac:dyDescent="0.25">
      <c r="B520" s="11" t="s">
        <v>938</v>
      </c>
      <c r="C520" s="39" t="s">
        <v>939</v>
      </c>
      <c r="D520" s="15" t="s">
        <v>1318</v>
      </c>
      <c r="E520" s="12">
        <v>100</v>
      </c>
      <c r="F520" s="5">
        <v>23591.040000000001</v>
      </c>
      <c r="G520" s="5">
        <f t="shared" si="76"/>
        <v>2359104</v>
      </c>
      <c r="H520" s="45">
        <f t="shared" si="74"/>
        <v>0.69564499430445492</v>
      </c>
      <c r="I520" s="45">
        <f t="shared" si="73"/>
        <v>69.564499430445494</v>
      </c>
    </row>
    <row r="521" spans="2:9" x14ac:dyDescent="0.25">
      <c r="B521" s="16" t="s">
        <v>940</v>
      </c>
      <c r="C521" s="76" t="s">
        <v>941</v>
      </c>
      <c r="D521" s="130" t="s">
        <v>1318</v>
      </c>
      <c r="E521" s="12">
        <v>250</v>
      </c>
      <c r="F521" s="5">
        <v>16093.44</v>
      </c>
      <c r="G521" s="5">
        <f t="shared" si="76"/>
        <v>4023360</v>
      </c>
      <c r="H521" s="45">
        <f t="shared" si="74"/>
        <v>0.47455817874663803</v>
      </c>
      <c r="I521" s="45">
        <f t="shared" si="73"/>
        <v>118.63954468665951</v>
      </c>
    </row>
    <row r="522" spans="2:9" x14ac:dyDescent="0.25">
      <c r="B522" s="16" t="s">
        <v>942</v>
      </c>
      <c r="C522" s="76" t="s">
        <v>943</v>
      </c>
      <c r="D522" s="15" t="s">
        <v>1318</v>
      </c>
      <c r="E522" s="12">
        <v>700</v>
      </c>
      <c r="F522" s="5">
        <v>34693.120000000003</v>
      </c>
      <c r="G522" s="5">
        <f t="shared" si="76"/>
        <v>24285184</v>
      </c>
      <c r="H522" s="45">
        <f t="shared" si="74"/>
        <v>1.02301955593326</v>
      </c>
      <c r="I522" s="45">
        <f t="shared" si="73"/>
        <v>716.11368915328194</v>
      </c>
    </row>
    <row r="523" spans="2:9" x14ac:dyDescent="0.25">
      <c r="B523" s="16" t="s">
        <v>944</v>
      </c>
      <c r="C523" s="76" t="s">
        <v>945</v>
      </c>
      <c r="D523" s="15"/>
      <c r="E523" s="12"/>
      <c r="F523" s="5"/>
      <c r="G523" s="5"/>
      <c r="H523" s="45"/>
      <c r="I523" s="45"/>
    </row>
    <row r="524" spans="2:9" x14ac:dyDescent="0.25">
      <c r="B524" s="11" t="s">
        <v>946</v>
      </c>
      <c r="C524" s="142" t="s">
        <v>1726</v>
      </c>
      <c r="D524" s="130" t="s">
        <v>84</v>
      </c>
      <c r="E524" s="12">
        <v>698</v>
      </c>
      <c r="F524" s="5">
        <v>12122</v>
      </c>
      <c r="G524" s="5">
        <f t="shared" si="76"/>
        <v>8461156</v>
      </c>
      <c r="H524" s="45">
        <f t="shared" si="74"/>
        <v>0.35744963430855964</v>
      </c>
      <c r="I524" s="45">
        <f t="shared" ref="I524:I555" si="77">+H524*E524</f>
        <v>249.49984474737462</v>
      </c>
    </row>
    <row r="525" spans="2:9" x14ac:dyDescent="0.25">
      <c r="B525" s="11" t="s">
        <v>948</v>
      </c>
      <c r="C525" s="77" t="s">
        <v>947</v>
      </c>
      <c r="D525" s="130" t="s">
        <v>15</v>
      </c>
      <c r="E525" s="12">
        <v>1</v>
      </c>
      <c r="F525" s="5">
        <v>165000</v>
      </c>
      <c r="G525" s="5">
        <f t="shared" si="76"/>
        <v>165000</v>
      </c>
      <c r="H525" s="45">
        <f t="shared" si="74"/>
        <v>4.8654668916773094</v>
      </c>
      <c r="I525" s="45">
        <f t="shared" si="77"/>
        <v>4.8654668916773094</v>
      </c>
    </row>
    <row r="526" spans="2:9" x14ac:dyDescent="0.25">
      <c r="B526" s="11" t="s">
        <v>950</v>
      </c>
      <c r="C526" s="77" t="s">
        <v>949</v>
      </c>
      <c r="D526" s="15" t="s">
        <v>15</v>
      </c>
      <c r="E526" s="12">
        <v>1</v>
      </c>
      <c r="F526" s="5">
        <v>112500</v>
      </c>
      <c r="G526" s="5">
        <f t="shared" si="76"/>
        <v>112500</v>
      </c>
      <c r="H526" s="45">
        <f t="shared" si="74"/>
        <v>3.3173637897799835</v>
      </c>
      <c r="I526" s="45">
        <f t="shared" si="77"/>
        <v>3.3173637897799835</v>
      </c>
    </row>
    <row r="527" spans="2:9" x14ac:dyDescent="0.25">
      <c r="B527" s="11" t="s">
        <v>952</v>
      </c>
      <c r="C527" s="77" t="s">
        <v>951</v>
      </c>
      <c r="D527" s="15" t="s">
        <v>15</v>
      </c>
      <c r="E527" s="12">
        <v>10</v>
      </c>
      <c r="F527" s="5">
        <v>454150</v>
      </c>
      <c r="G527" s="5">
        <f t="shared" si="76"/>
        <v>4541500</v>
      </c>
      <c r="H527" s="45">
        <f t="shared" si="74"/>
        <v>13.391829023365151</v>
      </c>
      <c r="I527" s="45">
        <f t="shared" si="77"/>
        <v>133.9182902336515</v>
      </c>
    </row>
    <row r="528" spans="2:9" x14ac:dyDescent="0.25">
      <c r="B528" s="11" t="s">
        <v>954</v>
      </c>
      <c r="C528" s="77" t="s">
        <v>953</v>
      </c>
      <c r="D528" s="130" t="s">
        <v>15</v>
      </c>
      <c r="E528" s="12">
        <v>10</v>
      </c>
      <c r="F528" s="5">
        <v>706735.04</v>
      </c>
      <c r="G528" s="5">
        <f t="shared" si="76"/>
        <v>7067350.4000000004</v>
      </c>
      <c r="H528" s="45">
        <f t="shared" si="74"/>
        <v>20.839975383686298</v>
      </c>
      <c r="I528" s="45">
        <f t="shared" si="77"/>
        <v>208.39975383686297</v>
      </c>
    </row>
    <row r="529" spans="2:14" x14ac:dyDescent="0.25">
      <c r="B529" s="11" t="s">
        <v>1727</v>
      </c>
      <c r="C529" s="77" t="s">
        <v>955</v>
      </c>
      <c r="D529" s="15" t="s">
        <v>15</v>
      </c>
      <c r="E529" s="12">
        <v>2</v>
      </c>
      <c r="F529" s="5">
        <v>4493172.6399999997</v>
      </c>
      <c r="G529" s="5">
        <f t="shared" si="76"/>
        <v>8986345.2799999993</v>
      </c>
      <c r="H529" s="45">
        <f t="shared" si="74"/>
        <v>132.4932285970323</v>
      </c>
      <c r="I529" s="45">
        <f t="shared" si="77"/>
        <v>264.9864571940646</v>
      </c>
      <c r="K529" s="4"/>
    </row>
    <row r="530" spans="2:14" x14ac:dyDescent="0.25">
      <c r="B530" s="16" t="s">
        <v>956</v>
      </c>
      <c r="C530" s="76" t="s">
        <v>957</v>
      </c>
      <c r="D530" s="15"/>
      <c r="E530" s="12"/>
      <c r="F530" s="5"/>
      <c r="G530" s="5"/>
      <c r="H530" s="45"/>
      <c r="I530" s="45"/>
    </row>
    <row r="531" spans="2:14" x14ac:dyDescent="0.25">
      <c r="B531" s="11" t="s">
        <v>958</v>
      </c>
      <c r="C531" s="39" t="s">
        <v>959</v>
      </c>
      <c r="D531" s="130"/>
      <c r="E531" s="12"/>
      <c r="F531" s="5"/>
      <c r="G531" s="5"/>
      <c r="H531" s="45"/>
      <c r="I531" s="45"/>
    </row>
    <row r="532" spans="2:14" x14ac:dyDescent="0.25">
      <c r="B532" s="11" t="s">
        <v>960</v>
      </c>
      <c r="C532" s="39" t="s">
        <v>961</v>
      </c>
      <c r="D532" s="15" t="s">
        <v>1318</v>
      </c>
      <c r="E532" s="12">
        <f t="shared" ref="E532:E541" si="78">E511</f>
        <v>500</v>
      </c>
      <c r="F532" s="5">
        <v>27419</v>
      </c>
      <c r="G532" s="5">
        <f t="shared" ref="G532:G542" si="79">+F532*E532</f>
        <v>13709500</v>
      </c>
      <c r="H532" s="45">
        <f t="shared" si="74"/>
        <v>0.80852264668424323</v>
      </c>
      <c r="I532" s="45">
        <f t="shared" si="77"/>
        <v>404.26132334212161</v>
      </c>
      <c r="L532" s="3"/>
      <c r="N532" s="138"/>
    </row>
    <row r="533" spans="2:14" x14ac:dyDescent="0.25">
      <c r="B533" s="11" t="s">
        <v>962</v>
      </c>
      <c r="C533" s="39" t="s">
        <v>963</v>
      </c>
      <c r="D533" s="15" t="s">
        <v>1318</v>
      </c>
      <c r="E533" s="12">
        <f t="shared" si="78"/>
        <v>900</v>
      </c>
      <c r="F533" s="5">
        <v>28475</v>
      </c>
      <c r="G533" s="5">
        <f t="shared" si="79"/>
        <v>25627500</v>
      </c>
      <c r="H533" s="45">
        <f t="shared" si="74"/>
        <v>0.839661634790978</v>
      </c>
      <c r="I533" s="45">
        <f t="shared" si="77"/>
        <v>755.69547131188017</v>
      </c>
      <c r="L533" s="3"/>
      <c r="N533" s="138"/>
    </row>
    <row r="534" spans="2:14" x14ac:dyDescent="0.25">
      <c r="B534" s="11" t="s">
        <v>964</v>
      </c>
      <c r="C534" s="39" t="s">
        <v>965</v>
      </c>
      <c r="D534" s="130" t="s">
        <v>1318</v>
      </c>
      <c r="E534" s="12">
        <f t="shared" si="78"/>
        <v>750</v>
      </c>
      <c r="F534" s="5">
        <v>29355</v>
      </c>
      <c r="G534" s="5">
        <f t="shared" si="79"/>
        <v>22016250</v>
      </c>
      <c r="H534" s="45">
        <f t="shared" si="74"/>
        <v>0.86561079154659037</v>
      </c>
      <c r="I534" s="45">
        <f t="shared" si="77"/>
        <v>649.20809365994273</v>
      </c>
      <c r="L534" s="3"/>
      <c r="N534" s="138"/>
    </row>
    <row r="535" spans="2:14" x14ac:dyDescent="0.25">
      <c r="B535" s="11" t="s">
        <v>966</v>
      </c>
      <c r="C535" s="39" t="s">
        <v>967</v>
      </c>
      <c r="D535" s="15" t="s">
        <v>1318</v>
      </c>
      <c r="E535" s="12">
        <f t="shared" si="78"/>
        <v>500</v>
      </c>
      <c r="F535" s="5">
        <v>30675</v>
      </c>
      <c r="G535" s="5">
        <f t="shared" si="79"/>
        <v>15337500</v>
      </c>
      <c r="H535" s="45">
        <f t="shared" si="74"/>
        <v>0.90453452668000878</v>
      </c>
      <c r="I535" s="45">
        <f t="shared" si="77"/>
        <v>452.26726334000438</v>
      </c>
      <c r="L535" s="3"/>
      <c r="N535" s="138"/>
    </row>
    <row r="536" spans="2:14" x14ac:dyDescent="0.25">
      <c r="B536" s="11" t="s">
        <v>968</v>
      </c>
      <c r="C536" s="39" t="s">
        <v>969</v>
      </c>
      <c r="D536" s="15" t="s">
        <v>1318</v>
      </c>
      <c r="E536" s="12">
        <f t="shared" si="78"/>
        <v>250</v>
      </c>
      <c r="F536" s="5">
        <v>32083</v>
      </c>
      <c r="G536" s="5">
        <f t="shared" si="79"/>
        <v>8020750</v>
      </c>
      <c r="H536" s="45">
        <f t="shared" si="74"/>
        <v>0.94605317748898854</v>
      </c>
      <c r="I536" s="45">
        <f t="shared" si="77"/>
        <v>236.51329437224715</v>
      </c>
      <c r="L536" s="3"/>
      <c r="N536" s="138"/>
    </row>
    <row r="537" spans="2:14" x14ac:dyDescent="0.25">
      <c r="B537" s="11" t="s">
        <v>970</v>
      </c>
      <c r="C537" s="39" t="s">
        <v>971</v>
      </c>
      <c r="D537" s="130" t="s">
        <v>1318</v>
      </c>
      <c r="E537" s="12">
        <f t="shared" si="78"/>
        <v>170</v>
      </c>
      <c r="F537" s="5">
        <v>33051</v>
      </c>
      <c r="G537" s="5">
        <f t="shared" si="79"/>
        <v>5618670</v>
      </c>
      <c r="H537" s="45">
        <f t="shared" si="74"/>
        <v>0.97459724992016206</v>
      </c>
      <c r="I537" s="45">
        <f t="shared" si="77"/>
        <v>165.68153248642756</v>
      </c>
      <c r="L537" s="3"/>
      <c r="N537" s="138"/>
    </row>
    <row r="538" spans="2:14" ht="12" customHeight="1" x14ac:dyDescent="0.25">
      <c r="B538" s="11" t="s">
        <v>972</v>
      </c>
      <c r="C538" s="39" t="s">
        <v>973</v>
      </c>
      <c r="D538" s="15" t="s">
        <v>1318</v>
      </c>
      <c r="E538" s="12">
        <f t="shared" si="78"/>
        <v>105</v>
      </c>
      <c r="F538" s="5">
        <v>34001.4</v>
      </c>
      <c r="G538" s="5">
        <f t="shared" si="79"/>
        <v>3570147</v>
      </c>
      <c r="H538" s="45">
        <f t="shared" si="74"/>
        <v>1.0026223392162235</v>
      </c>
      <c r="I538" s="45">
        <f t="shared" si="77"/>
        <v>105.27534561770346</v>
      </c>
      <c r="L538" s="3"/>
      <c r="N538" s="138"/>
    </row>
    <row r="539" spans="2:14" ht="12" customHeight="1" x14ac:dyDescent="0.25">
      <c r="B539" s="11" t="s">
        <v>974</v>
      </c>
      <c r="C539" s="39" t="s">
        <v>975</v>
      </c>
      <c r="D539" s="15" t="s">
        <v>1318</v>
      </c>
      <c r="E539" s="12">
        <f t="shared" si="78"/>
        <v>80</v>
      </c>
      <c r="F539" s="5">
        <v>34899</v>
      </c>
      <c r="G539" s="5">
        <f t="shared" si="79"/>
        <v>2791920</v>
      </c>
      <c r="H539" s="45">
        <f t="shared" si="74"/>
        <v>1.029090479106948</v>
      </c>
      <c r="I539" s="45">
        <f t="shared" si="77"/>
        <v>82.327238328555836</v>
      </c>
      <c r="L539" s="3"/>
      <c r="N539" s="138"/>
    </row>
    <row r="540" spans="2:14" ht="12" customHeight="1" x14ac:dyDescent="0.25">
      <c r="B540" s="11" t="s">
        <v>976</v>
      </c>
      <c r="C540" s="39" t="s">
        <v>977</v>
      </c>
      <c r="D540" s="130" t="s">
        <v>1318</v>
      </c>
      <c r="E540" s="12">
        <f t="shared" si="78"/>
        <v>70</v>
      </c>
      <c r="F540" s="5">
        <v>35603</v>
      </c>
      <c r="G540" s="5">
        <f t="shared" si="79"/>
        <v>2492210</v>
      </c>
      <c r="H540" s="45">
        <f t="shared" si="74"/>
        <v>1.0498498045114377</v>
      </c>
      <c r="I540" s="45">
        <f t="shared" si="77"/>
        <v>73.489486315800647</v>
      </c>
      <c r="L540" s="3"/>
      <c r="N540" s="138"/>
    </row>
    <row r="541" spans="2:14" ht="12" customHeight="1" x14ac:dyDescent="0.25">
      <c r="B541" s="11" t="s">
        <v>978</v>
      </c>
      <c r="C541" s="39" t="s">
        <v>979</v>
      </c>
      <c r="D541" s="15" t="s">
        <v>1318</v>
      </c>
      <c r="E541" s="12">
        <f t="shared" si="78"/>
        <v>100</v>
      </c>
      <c r="F541" s="5">
        <v>36659</v>
      </c>
      <c r="G541" s="5">
        <f t="shared" si="79"/>
        <v>3665900</v>
      </c>
      <c r="H541" s="45">
        <f t="shared" si="74"/>
        <v>1.0809887926181725</v>
      </c>
      <c r="I541" s="45">
        <f t="shared" si="77"/>
        <v>108.09887926181725</v>
      </c>
      <c r="N541" s="138"/>
    </row>
    <row r="542" spans="2:14" ht="12" customHeight="1" x14ac:dyDescent="0.25">
      <c r="B542" s="11" t="s">
        <v>980</v>
      </c>
      <c r="C542" s="39" t="s">
        <v>981</v>
      </c>
      <c r="D542" s="15" t="s">
        <v>84</v>
      </c>
      <c r="E542" s="12">
        <v>6200</v>
      </c>
      <c r="F542" s="5">
        <v>9275</v>
      </c>
      <c r="G542" s="5">
        <f t="shared" si="79"/>
        <v>57505000</v>
      </c>
      <c r="H542" s="45">
        <f t="shared" si="74"/>
        <v>0.27349821466852753</v>
      </c>
      <c r="I542" s="45">
        <f t="shared" si="77"/>
        <v>1695.6889309448707</v>
      </c>
      <c r="K542" s="3"/>
      <c r="L542" s="3"/>
      <c r="M542" s="3"/>
    </row>
    <row r="543" spans="2:14" ht="12" customHeight="1" x14ac:dyDescent="0.25">
      <c r="B543" s="16" t="s">
        <v>982</v>
      </c>
      <c r="C543" s="17" t="s">
        <v>983</v>
      </c>
      <c r="D543" s="130"/>
      <c r="E543" s="12"/>
      <c r="F543" s="5"/>
      <c r="G543" s="5"/>
      <c r="H543" s="45">
        <f t="shared" si="74"/>
        <v>0</v>
      </c>
      <c r="I543" s="45">
        <f t="shared" si="77"/>
        <v>0</v>
      </c>
      <c r="L543" s="3"/>
    </row>
    <row r="544" spans="2:14" ht="12" customHeight="1" x14ac:dyDescent="0.25">
      <c r="B544" s="11" t="s">
        <v>984</v>
      </c>
      <c r="C544" s="6" t="s">
        <v>985</v>
      </c>
      <c r="D544" s="15" t="s">
        <v>15</v>
      </c>
      <c r="E544" s="12">
        <v>1</v>
      </c>
      <c r="F544" s="5">
        <v>4692724.96</v>
      </c>
      <c r="G544" s="5">
        <f>+F544*E544</f>
        <v>4692724.96</v>
      </c>
      <c r="H544" s="45">
        <f t="shared" si="74"/>
        <v>138.37756317956197</v>
      </c>
      <c r="I544" s="45">
        <f t="shared" si="77"/>
        <v>138.37756317956197</v>
      </c>
      <c r="K544" s="3"/>
    </row>
    <row r="545" spans="2:14" ht="12" customHeight="1" x14ac:dyDescent="0.25">
      <c r="B545" s="11" t="s">
        <v>986</v>
      </c>
      <c r="C545" s="6" t="s">
        <v>987</v>
      </c>
      <c r="D545" s="15" t="s">
        <v>15</v>
      </c>
      <c r="E545" s="12">
        <v>2</v>
      </c>
      <c r="F545" s="5">
        <v>1108800</v>
      </c>
      <c r="G545" s="5">
        <f>+F545*E545</f>
        <v>2217600</v>
      </c>
      <c r="H545" s="45">
        <f t="shared" si="74"/>
        <v>32.695937512071517</v>
      </c>
      <c r="I545" s="45">
        <f t="shared" si="77"/>
        <v>65.391875024143033</v>
      </c>
      <c r="K545" s="3"/>
    </row>
    <row r="546" spans="2:14" ht="12" customHeight="1" x14ac:dyDescent="0.25">
      <c r="B546" s="11" t="s">
        <v>988</v>
      </c>
      <c r="C546" s="6" t="s">
        <v>989</v>
      </c>
      <c r="D546" s="130" t="s">
        <v>15</v>
      </c>
      <c r="E546" s="12">
        <v>1</v>
      </c>
      <c r="F546" s="5">
        <v>9758040.1600000001</v>
      </c>
      <c r="G546" s="5">
        <f>+F546*E546</f>
        <v>9758040.1600000001</v>
      </c>
      <c r="H546" s="45">
        <f t="shared" si="74"/>
        <v>287.74194743113668</v>
      </c>
      <c r="I546" s="45">
        <f t="shared" si="77"/>
        <v>287.74194743113668</v>
      </c>
      <c r="N546" s="3"/>
    </row>
    <row r="547" spans="2:14" ht="12" customHeight="1" x14ac:dyDescent="0.25">
      <c r="B547" s="11" t="s">
        <v>988</v>
      </c>
      <c r="C547" s="6" t="s">
        <v>990</v>
      </c>
      <c r="D547" s="15" t="s">
        <v>15</v>
      </c>
      <c r="E547" s="12">
        <v>1</v>
      </c>
      <c r="F547" s="5">
        <v>3743593.92</v>
      </c>
      <c r="G547" s="5">
        <f>+F547*E547</f>
        <v>3743593.92</v>
      </c>
      <c r="H547" s="45">
        <f t="shared" si="74"/>
        <v>110.38989256754226</v>
      </c>
      <c r="I547" s="45">
        <f t="shared" si="77"/>
        <v>110.38989256754226</v>
      </c>
    </row>
    <row r="548" spans="2:14" ht="12" customHeight="1" x14ac:dyDescent="0.25">
      <c r="B548" s="16" t="s">
        <v>991</v>
      </c>
      <c r="C548" s="17" t="s">
        <v>992</v>
      </c>
      <c r="D548" s="15"/>
      <c r="E548" s="12"/>
      <c r="F548" s="5"/>
      <c r="G548" s="5"/>
      <c r="H548" s="45">
        <f t="shared" si="74"/>
        <v>0</v>
      </c>
      <c r="I548" s="45">
        <f t="shared" si="77"/>
        <v>0</v>
      </c>
    </row>
    <row r="549" spans="2:14" ht="12" customHeight="1" x14ac:dyDescent="0.25">
      <c r="B549" s="11" t="s">
        <v>993</v>
      </c>
      <c r="C549" s="6" t="s">
        <v>994</v>
      </c>
      <c r="D549" s="130" t="s">
        <v>15</v>
      </c>
      <c r="E549" s="12">
        <v>3</v>
      </c>
      <c r="F549" s="5">
        <v>705853.27999999991</v>
      </c>
      <c r="G549" s="5">
        <f>+F549*E549</f>
        <v>2117559.84</v>
      </c>
      <c r="H549" s="45">
        <f t="shared" si="74"/>
        <v>20.813974328617171</v>
      </c>
      <c r="I549" s="45">
        <f t="shared" si="77"/>
        <v>62.441922985851512</v>
      </c>
    </row>
    <row r="550" spans="2:14" ht="12" customHeight="1" x14ac:dyDescent="0.25">
      <c r="B550" s="16" t="s">
        <v>995</v>
      </c>
      <c r="C550" s="17" t="s">
        <v>996</v>
      </c>
      <c r="D550" s="15" t="s">
        <v>15</v>
      </c>
      <c r="E550" s="12">
        <v>1</v>
      </c>
      <c r="F550" s="5">
        <v>705853.28</v>
      </c>
      <c r="G550" s="5">
        <f>+F550*E550</f>
        <v>705853.28</v>
      </c>
      <c r="H550" s="45">
        <f t="shared" si="74"/>
        <v>20.813974328617171</v>
      </c>
      <c r="I550" s="45">
        <f t="shared" si="77"/>
        <v>20.813974328617171</v>
      </c>
    </row>
    <row r="551" spans="2:14" ht="12" customHeight="1" x14ac:dyDescent="0.25">
      <c r="B551" s="16" t="s">
        <v>997</v>
      </c>
      <c r="C551" s="17" t="s">
        <v>998</v>
      </c>
      <c r="D551" s="15"/>
      <c r="E551" s="12"/>
      <c r="F551" s="5"/>
      <c r="G551" s="5"/>
      <c r="H551" s="45">
        <f t="shared" si="74"/>
        <v>0</v>
      </c>
      <c r="I551" s="45">
        <f t="shared" si="77"/>
        <v>0</v>
      </c>
    </row>
    <row r="552" spans="2:14" ht="12" customHeight="1" x14ac:dyDescent="0.25">
      <c r="B552" s="11" t="s">
        <v>999</v>
      </c>
      <c r="C552" s="6" t="s">
        <v>1000</v>
      </c>
      <c r="D552" s="130" t="s">
        <v>15</v>
      </c>
      <c r="E552" s="12">
        <v>1</v>
      </c>
      <c r="F552" s="5">
        <v>972319.92</v>
      </c>
      <c r="G552" s="5">
        <f t="shared" ref="G552:G557" si="80">+F552*E552</f>
        <v>972319.92</v>
      </c>
      <c r="H552" s="45">
        <f t="shared" si="74"/>
        <v>28.671456841686847</v>
      </c>
      <c r="I552" s="45">
        <f t="shared" si="77"/>
        <v>28.671456841686847</v>
      </c>
    </row>
    <row r="553" spans="2:14" ht="12" customHeight="1" x14ac:dyDescent="0.25">
      <c r="B553" s="11" t="s">
        <v>1001</v>
      </c>
      <c r="C553" s="6" t="s">
        <v>852</v>
      </c>
      <c r="D553" s="15" t="s">
        <v>15</v>
      </c>
      <c r="E553" s="12">
        <v>55</v>
      </c>
      <c r="F553" s="5">
        <v>153093.6</v>
      </c>
      <c r="G553" s="5">
        <f t="shared" si="80"/>
        <v>8420148</v>
      </c>
      <c r="H553" s="45">
        <f t="shared" si="74"/>
        <v>4.5143748007738749</v>
      </c>
      <c r="I553" s="45">
        <f t="shared" si="77"/>
        <v>248.29061404256311</v>
      </c>
    </row>
    <row r="554" spans="2:14" ht="12" customHeight="1" x14ac:dyDescent="0.25">
      <c r="B554" s="11" t="s">
        <v>1002</v>
      </c>
      <c r="C554" s="6" t="s">
        <v>1003</v>
      </c>
      <c r="D554" s="15" t="s">
        <v>15</v>
      </c>
      <c r="E554" s="12">
        <v>1</v>
      </c>
      <c r="F554" s="5">
        <v>172370.88</v>
      </c>
      <c r="G554" s="5">
        <f t="shared" si="80"/>
        <v>172370.88</v>
      </c>
      <c r="H554" s="45">
        <f t="shared" si="74"/>
        <v>5.0828170286623182</v>
      </c>
      <c r="I554" s="45">
        <f t="shared" si="77"/>
        <v>5.0828170286623182</v>
      </c>
    </row>
    <row r="555" spans="2:14" ht="12" customHeight="1" x14ac:dyDescent="0.25">
      <c r="B555" s="11" t="s">
        <v>1004</v>
      </c>
      <c r="C555" s="6" t="s">
        <v>1005</v>
      </c>
      <c r="D555" s="130" t="s">
        <v>15</v>
      </c>
      <c r="E555" s="12">
        <v>7</v>
      </c>
      <c r="F555" s="5">
        <v>72325.440000000002</v>
      </c>
      <c r="G555" s="5">
        <f t="shared" si="80"/>
        <v>506278.08</v>
      </c>
      <c r="H555" s="45">
        <f t="shared" si="74"/>
        <v>2.1327092954302649</v>
      </c>
      <c r="I555" s="45">
        <f t="shared" si="77"/>
        <v>14.928965068011854</v>
      </c>
    </row>
    <row r="556" spans="2:14" ht="12" customHeight="1" x14ac:dyDescent="0.25">
      <c r="B556" s="11" t="s">
        <v>1006</v>
      </c>
      <c r="C556" s="6" t="s">
        <v>1007</v>
      </c>
      <c r="D556" s="15" t="s">
        <v>15</v>
      </c>
      <c r="E556" s="12">
        <v>6</v>
      </c>
      <c r="F556" s="5">
        <v>252718.4</v>
      </c>
      <c r="G556" s="5">
        <f t="shared" si="80"/>
        <v>1516310.4</v>
      </c>
      <c r="H556" s="45">
        <f t="shared" si="74"/>
        <v>7.4520788370767441</v>
      </c>
      <c r="I556" s="45">
        <f t="shared" ref="I556:I575" si="81">+H556*E556</f>
        <v>44.712473022460465</v>
      </c>
    </row>
    <row r="557" spans="2:14" ht="12" customHeight="1" x14ac:dyDescent="0.25">
      <c r="B557" s="11" t="s">
        <v>1008</v>
      </c>
      <c r="C557" s="6" t="s">
        <v>1009</v>
      </c>
      <c r="D557" s="15" t="s">
        <v>15</v>
      </c>
      <c r="E557" s="12">
        <v>1</v>
      </c>
      <c r="F557" s="5">
        <v>452811.04</v>
      </c>
      <c r="G557" s="5">
        <f t="shared" si="80"/>
        <v>452811.04</v>
      </c>
      <c r="H557" s="45">
        <f t="shared" si="74"/>
        <v>13.352346201854361</v>
      </c>
      <c r="I557" s="45">
        <f t="shared" si="81"/>
        <v>13.352346201854361</v>
      </c>
    </row>
    <row r="558" spans="2:14" ht="13.15" customHeight="1" x14ac:dyDescent="0.3">
      <c r="B558" s="78" t="s">
        <v>1010</v>
      </c>
      <c r="C558" s="30" t="s">
        <v>1011</v>
      </c>
      <c r="D558" s="130"/>
      <c r="E558" s="12"/>
      <c r="F558" s="5"/>
      <c r="G558" s="5"/>
      <c r="H558" s="45">
        <f t="shared" ref="H558:H575" si="82">+F558/$C$7</f>
        <v>0</v>
      </c>
      <c r="I558" s="45">
        <f t="shared" si="81"/>
        <v>0</v>
      </c>
    </row>
    <row r="559" spans="2:14" x14ac:dyDescent="0.25">
      <c r="B559" s="16" t="s">
        <v>1012</v>
      </c>
      <c r="C559" s="17" t="s">
        <v>1013</v>
      </c>
      <c r="D559" s="15"/>
      <c r="E559" s="12"/>
      <c r="F559" s="5"/>
      <c r="G559" s="5"/>
      <c r="H559" s="45">
        <f t="shared" si="82"/>
        <v>0</v>
      </c>
      <c r="I559" s="45">
        <f t="shared" si="81"/>
        <v>0</v>
      </c>
    </row>
    <row r="560" spans="2:14" x14ac:dyDescent="0.25">
      <c r="B560" s="16" t="s">
        <v>1014</v>
      </c>
      <c r="C560" s="17" t="s">
        <v>1015</v>
      </c>
      <c r="D560" s="15"/>
      <c r="E560" s="12"/>
      <c r="F560" s="5"/>
      <c r="G560" s="5"/>
      <c r="H560" s="45">
        <f t="shared" si="82"/>
        <v>0</v>
      </c>
      <c r="I560" s="45">
        <f t="shared" si="81"/>
        <v>0</v>
      </c>
    </row>
    <row r="561" spans="2:9" x14ac:dyDescent="0.25">
      <c r="B561" s="11" t="s">
        <v>1016</v>
      </c>
      <c r="C561" s="79" t="s">
        <v>1017</v>
      </c>
      <c r="D561" s="130" t="s">
        <v>1318</v>
      </c>
      <c r="E561" s="12">
        <v>68</v>
      </c>
      <c r="F561" s="5">
        <v>31952</v>
      </c>
      <c r="G561" s="5">
        <f t="shared" ref="G561:G575" si="83">+F561*E561</f>
        <v>2172736</v>
      </c>
      <c r="H561" s="45">
        <f t="shared" si="82"/>
        <v>0.9421902916537781</v>
      </c>
      <c r="I561" s="45">
        <f t="shared" si="81"/>
        <v>64.068939832456905</v>
      </c>
    </row>
    <row r="562" spans="2:9" x14ac:dyDescent="0.25">
      <c r="B562" s="11" t="s">
        <v>1018</v>
      </c>
      <c r="C562" s="6" t="s">
        <v>1019</v>
      </c>
      <c r="D562" s="15" t="s">
        <v>1318</v>
      </c>
      <c r="E562" s="12">
        <v>90</v>
      </c>
      <c r="F562" s="5">
        <v>19250</v>
      </c>
      <c r="G562" s="5">
        <f t="shared" si="83"/>
        <v>1732500</v>
      </c>
      <c r="H562" s="45">
        <f t="shared" si="82"/>
        <v>0.56763780402901942</v>
      </c>
      <c r="I562" s="45">
        <f t="shared" si="81"/>
        <v>51.087402362611748</v>
      </c>
    </row>
    <row r="563" spans="2:9" x14ac:dyDescent="0.25">
      <c r="B563" s="11" t="s">
        <v>1020</v>
      </c>
      <c r="C563" s="6" t="s">
        <v>1021</v>
      </c>
      <c r="D563" s="15" t="s">
        <v>1318</v>
      </c>
      <c r="E563" s="12">
        <v>32</v>
      </c>
      <c r="F563" s="5">
        <v>14675</v>
      </c>
      <c r="G563" s="5">
        <f t="shared" si="83"/>
        <v>469600</v>
      </c>
      <c r="H563" s="45">
        <f t="shared" si="82"/>
        <v>0.43273167657796674</v>
      </c>
      <c r="I563" s="45">
        <f t="shared" si="81"/>
        <v>13.847413650494936</v>
      </c>
    </row>
    <row r="564" spans="2:9" x14ac:dyDescent="0.25">
      <c r="B564" s="16" t="s">
        <v>1022</v>
      </c>
      <c r="C564" s="17" t="s">
        <v>1023</v>
      </c>
      <c r="D564" s="130"/>
      <c r="E564" s="12"/>
      <c r="F564" s="5"/>
      <c r="G564" s="5">
        <f t="shared" si="83"/>
        <v>0</v>
      </c>
      <c r="H564" s="45">
        <f t="shared" si="82"/>
        <v>0</v>
      </c>
      <c r="I564" s="45">
        <f t="shared" si="81"/>
        <v>0</v>
      </c>
    </row>
    <row r="565" spans="2:9" x14ac:dyDescent="0.25">
      <c r="B565" s="11" t="s">
        <v>1024</v>
      </c>
      <c r="C565" s="6" t="s">
        <v>1017</v>
      </c>
      <c r="D565" s="15" t="s">
        <v>1318</v>
      </c>
      <c r="E565" s="12">
        <v>68</v>
      </c>
      <c r="F565" s="5">
        <v>31952</v>
      </c>
      <c r="G565" s="5">
        <f t="shared" si="83"/>
        <v>2172736</v>
      </c>
      <c r="H565" s="45">
        <f t="shared" si="82"/>
        <v>0.9421902916537781</v>
      </c>
      <c r="I565" s="45">
        <f t="shared" si="81"/>
        <v>64.068939832456905</v>
      </c>
    </row>
    <row r="566" spans="2:9" x14ac:dyDescent="0.25">
      <c r="B566" s="11" t="s">
        <v>1025</v>
      </c>
      <c r="C566" s="6" t="s">
        <v>1019</v>
      </c>
      <c r="D566" s="15" t="s">
        <v>1318</v>
      </c>
      <c r="E566" s="12">
        <v>90</v>
      </c>
      <c r="F566" s="5">
        <v>19250</v>
      </c>
      <c r="G566" s="5">
        <f t="shared" si="83"/>
        <v>1732500</v>
      </c>
      <c r="H566" s="45">
        <f t="shared" si="82"/>
        <v>0.56763780402901942</v>
      </c>
      <c r="I566" s="45">
        <f t="shared" si="81"/>
        <v>51.087402362611748</v>
      </c>
    </row>
    <row r="567" spans="2:9" x14ac:dyDescent="0.25">
      <c r="B567" s="11" t="s">
        <v>1026</v>
      </c>
      <c r="C567" s="6" t="s">
        <v>1021</v>
      </c>
      <c r="D567" s="130" t="s">
        <v>1318</v>
      </c>
      <c r="E567" s="12">
        <v>32</v>
      </c>
      <c r="F567" s="5">
        <v>14675</v>
      </c>
      <c r="G567" s="5">
        <f t="shared" si="83"/>
        <v>469600</v>
      </c>
      <c r="H567" s="45">
        <f t="shared" si="82"/>
        <v>0.43273167657796674</v>
      </c>
      <c r="I567" s="45">
        <f t="shared" si="81"/>
        <v>13.847413650494936</v>
      </c>
    </row>
    <row r="568" spans="2:9" x14ac:dyDescent="0.25">
      <c r="B568" s="16" t="s">
        <v>1027</v>
      </c>
      <c r="C568" s="17" t="s">
        <v>1028</v>
      </c>
      <c r="D568" s="15"/>
      <c r="E568" s="12"/>
      <c r="F568" s="5"/>
      <c r="G568" s="5">
        <f t="shared" si="83"/>
        <v>0</v>
      </c>
      <c r="H568" s="45">
        <f t="shared" si="82"/>
        <v>0</v>
      </c>
      <c r="I568" s="45">
        <f t="shared" si="81"/>
        <v>0</v>
      </c>
    </row>
    <row r="569" spans="2:9" x14ac:dyDescent="0.25">
      <c r="B569" s="11" t="s">
        <v>1029</v>
      </c>
      <c r="C569" s="6" t="s">
        <v>1030</v>
      </c>
      <c r="D569" s="15" t="s">
        <v>1318</v>
      </c>
      <c r="E569" s="12">
        <v>68</v>
      </c>
      <c r="F569" s="5">
        <v>42999</v>
      </c>
      <c r="G569" s="5">
        <f t="shared" si="83"/>
        <v>2923932</v>
      </c>
      <c r="H569" s="45">
        <f t="shared" si="82"/>
        <v>1.2679406719711068</v>
      </c>
      <c r="I569" s="45">
        <f t="shared" si="81"/>
        <v>86.219965694035267</v>
      </c>
    </row>
    <row r="570" spans="2:9" x14ac:dyDescent="0.25">
      <c r="B570" s="11" t="s">
        <v>1031</v>
      </c>
      <c r="C570" s="6" t="s">
        <v>1017</v>
      </c>
      <c r="D570" s="130" t="s">
        <v>1318</v>
      </c>
      <c r="E570" s="12">
        <v>90</v>
      </c>
      <c r="F570" s="5">
        <v>31952</v>
      </c>
      <c r="G570" s="5">
        <f t="shared" si="83"/>
        <v>2875680</v>
      </c>
      <c r="H570" s="45">
        <f t="shared" si="82"/>
        <v>0.9421902916537781</v>
      </c>
      <c r="I570" s="45">
        <f t="shared" si="81"/>
        <v>84.79712624884003</v>
      </c>
    </row>
    <row r="571" spans="2:9" x14ac:dyDescent="0.25">
      <c r="B571" s="11" t="s">
        <v>1032</v>
      </c>
      <c r="C571" s="6" t="s">
        <v>1019</v>
      </c>
      <c r="D571" s="15" t="s">
        <v>1318</v>
      </c>
      <c r="E571" s="12">
        <v>54</v>
      </c>
      <c r="F571" s="5">
        <v>19250</v>
      </c>
      <c r="G571" s="5">
        <f t="shared" si="83"/>
        <v>1039500</v>
      </c>
      <c r="H571" s="45">
        <f t="shared" si="82"/>
        <v>0.56763780402901942</v>
      </c>
      <c r="I571" s="45">
        <f t="shared" si="81"/>
        <v>30.652441417567047</v>
      </c>
    </row>
    <row r="572" spans="2:9" x14ac:dyDescent="0.25">
      <c r="B572" s="16" t="s">
        <v>1033</v>
      </c>
      <c r="C572" s="17" t="s">
        <v>1034</v>
      </c>
      <c r="D572" s="15"/>
      <c r="E572" s="12"/>
      <c r="F572" s="5"/>
      <c r="G572" s="5">
        <f t="shared" si="83"/>
        <v>0</v>
      </c>
      <c r="H572" s="45">
        <f t="shared" si="82"/>
        <v>0</v>
      </c>
      <c r="I572" s="45">
        <f t="shared" si="81"/>
        <v>0</v>
      </c>
    </row>
    <row r="573" spans="2:9" x14ac:dyDescent="0.25">
      <c r="B573" s="11" t="s">
        <v>1035</v>
      </c>
      <c r="C573" s="6" t="s">
        <v>1036</v>
      </c>
      <c r="D573" s="130" t="s">
        <v>1318</v>
      </c>
      <c r="E573" s="12">
        <v>68</v>
      </c>
      <c r="F573" s="5">
        <v>40396</v>
      </c>
      <c r="G573" s="5">
        <f t="shared" si="83"/>
        <v>2746928</v>
      </c>
      <c r="H573" s="45">
        <f t="shared" si="82"/>
        <v>1.1911842457951307</v>
      </c>
      <c r="I573" s="45">
        <f t="shared" si="81"/>
        <v>81.000528714068892</v>
      </c>
    </row>
    <row r="574" spans="2:9" x14ac:dyDescent="0.25">
      <c r="B574" s="11" t="s">
        <v>1037</v>
      </c>
      <c r="C574" s="6" t="s">
        <v>1038</v>
      </c>
      <c r="D574" s="15" t="s">
        <v>1318</v>
      </c>
      <c r="E574" s="12">
        <v>90</v>
      </c>
      <c r="F574" s="5">
        <v>27535</v>
      </c>
      <c r="G574" s="5">
        <f t="shared" si="83"/>
        <v>2478150</v>
      </c>
      <c r="H574" s="45">
        <f t="shared" si="82"/>
        <v>0.81194321734748309</v>
      </c>
      <c r="I574" s="45">
        <f t="shared" si="81"/>
        <v>73.07488956127348</v>
      </c>
    </row>
    <row r="575" spans="2:9" x14ac:dyDescent="0.25">
      <c r="B575" s="11" t="s">
        <v>1039</v>
      </c>
      <c r="C575" s="6" t="s">
        <v>1040</v>
      </c>
      <c r="D575" s="15" t="s">
        <v>1318</v>
      </c>
      <c r="E575" s="12">
        <v>32</v>
      </c>
      <c r="F575" s="5">
        <v>12386</v>
      </c>
      <c r="G575" s="5">
        <f t="shared" si="83"/>
        <v>396352</v>
      </c>
      <c r="H575" s="45">
        <f t="shared" si="82"/>
        <v>0.36523438133524333</v>
      </c>
      <c r="I575" s="45">
        <f t="shared" si="81"/>
        <v>11.687500202727787</v>
      </c>
    </row>
    <row r="576" spans="2:9" ht="13" x14ac:dyDescent="0.25">
      <c r="B576" s="80" t="s">
        <v>1041</v>
      </c>
      <c r="C576" s="81" t="s">
        <v>1042</v>
      </c>
      <c r="D576" s="132"/>
      <c r="E576" s="83"/>
      <c r="F576" s="5"/>
      <c r="G576" s="5"/>
      <c r="H576" s="45"/>
      <c r="I576" s="45"/>
    </row>
    <row r="577" spans="2:9" x14ac:dyDescent="0.25">
      <c r="B577" s="84" t="s">
        <v>1043</v>
      </c>
      <c r="C577" s="85" t="s">
        <v>1044</v>
      </c>
      <c r="D577" s="15" t="s">
        <v>15</v>
      </c>
      <c r="E577" s="12">
        <v>1</v>
      </c>
      <c r="F577" s="5">
        <v>2689830</v>
      </c>
      <c r="G577" s="5">
        <f>+F577*E577</f>
        <v>2689830</v>
      </c>
      <c r="H577" s="45">
        <f>+F577/$C$7</f>
        <v>79.316841268123497</v>
      </c>
      <c r="I577" s="45">
        <f>+H577*E577</f>
        <v>79.316841268123497</v>
      </c>
    </row>
    <row r="578" spans="2:9" x14ac:dyDescent="0.25">
      <c r="B578" s="84" t="s">
        <v>1045</v>
      </c>
      <c r="C578" s="85" t="s">
        <v>1046</v>
      </c>
      <c r="D578" s="15" t="s">
        <v>84</v>
      </c>
      <c r="E578" s="12">
        <v>4</v>
      </c>
      <c r="F578" s="5">
        <v>749837</v>
      </c>
      <c r="G578" s="5">
        <f>+F578*E578</f>
        <v>2999348</v>
      </c>
      <c r="H578" s="45">
        <f>+F578/$C$7</f>
        <v>22.110952106997807</v>
      </c>
      <c r="I578" s="45">
        <f>+H578*E578</f>
        <v>88.443808427991229</v>
      </c>
    </row>
    <row r="579" spans="2:9" x14ac:dyDescent="0.25">
      <c r="B579" s="84" t="s">
        <v>1047</v>
      </c>
      <c r="C579" s="85" t="s">
        <v>1048</v>
      </c>
      <c r="D579" s="130" t="s">
        <v>15</v>
      </c>
      <c r="E579" s="12">
        <v>2</v>
      </c>
      <c r="F579" s="5">
        <v>115830</v>
      </c>
      <c r="G579" s="5">
        <f>+F579*E579</f>
        <v>231660</v>
      </c>
      <c r="H579" s="45">
        <f>+F579/$C$7</f>
        <v>3.4155577579574712</v>
      </c>
      <c r="I579" s="45">
        <f>+H579*E579</f>
        <v>6.8311155159149424</v>
      </c>
    </row>
    <row r="580" spans="2:9" x14ac:dyDescent="0.25">
      <c r="B580" s="84" t="s">
        <v>1049</v>
      </c>
      <c r="C580" s="85" t="s">
        <v>1050</v>
      </c>
      <c r="D580" s="15" t="s">
        <v>15</v>
      </c>
      <c r="E580" s="12">
        <v>16</v>
      </c>
      <c r="F580" s="5">
        <v>115830</v>
      </c>
      <c r="G580" s="5">
        <f>+F580*E580</f>
        <v>1853280</v>
      </c>
      <c r="H580" s="45">
        <f>+F580/$C$7</f>
        <v>3.4155577579574712</v>
      </c>
      <c r="I580" s="45">
        <f>+H580*E580</f>
        <v>54.648924127319539</v>
      </c>
    </row>
    <row r="581" spans="2:9" x14ac:dyDescent="0.25">
      <c r="B581" s="84" t="s">
        <v>1051</v>
      </c>
      <c r="C581" s="85" t="s">
        <v>1052</v>
      </c>
      <c r="D581" s="15" t="s">
        <v>15</v>
      </c>
      <c r="E581" s="12">
        <v>5</v>
      </c>
      <c r="F581" s="5">
        <v>167310</v>
      </c>
      <c r="G581" s="5">
        <f>+F581*E581</f>
        <v>836550</v>
      </c>
      <c r="H581" s="45">
        <f>+F581/$C$7</f>
        <v>4.9335834281607918</v>
      </c>
      <c r="I581" s="45">
        <f>+H581*E581</f>
        <v>24.667917140803958</v>
      </c>
    </row>
    <row r="582" spans="2:9" ht="13" x14ac:dyDescent="0.25">
      <c r="B582" s="80" t="s">
        <v>1053</v>
      </c>
      <c r="C582" s="81" t="s">
        <v>1054</v>
      </c>
      <c r="D582" s="132"/>
      <c r="E582" s="12"/>
      <c r="F582" s="5"/>
      <c r="G582" s="5"/>
      <c r="H582" s="45"/>
      <c r="I582" s="45"/>
    </row>
    <row r="583" spans="2:9" x14ac:dyDescent="0.25">
      <c r="B583" s="84" t="s">
        <v>1055</v>
      </c>
      <c r="C583" s="85" t="s">
        <v>1056</v>
      </c>
      <c r="D583" s="82" t="s">
        <v>1057</v>
      </c>
      <c r="E583" s="12"/>
      <c r="F583" s="43" t="s">
        <v>16</v>
      </c>
      <c r="G583" s="5"/>
      <c r="H583" s="45" t="str">
        <f>F583</f>
        <v>inc en GG</v>
      </c>
      <c r="I583" s="45"/>
    </row>
    <row r="584" spans="2:9" x14ac:dyDescent="0.25">
      <c r="B584" s="84" t="s">
        <v>1058</v>
      </c>
      <c r="C584" s="85" t="s">
        <v>1059</v>
      </c>
      <c r="D584" s="15" t="s">
        <v>15</v>
      </c>
      <c r="E584" s="12"/>
      <c r="F584" s="43" t="s">
        <v>16</v>
      </c>
      <c r="G584" s="5"/>
      <c r="H584" s="45" t="str">
        <f>F584</f>
        <v>inc en GG</v>
      </c>
      <c r="I584" s="45"/>
    </row>
    <row r="585" spans="2:9" x14ac:dyDescent="0.25">
      <c r="B585" s="84" t="s">
        <v>1060</v>
      </c>
      <c r="C585" s="85" t="s">
        <v>1061</v>
      </c>
      <c r="D585" s="130" t="s">
        <v>15</v>
      </c>
      <c r="E585" s="12">
        <v>90</v>
      </c>
      <c r="F585" s="5">
        <v>40396</v>
      </c>
      <c r="G585" s="5">
        <f>+F585*E585</f>
        <v>3635640</v>
      </c>
      <c r="H585" s="45">
        <f>+F585/$C$7</f>
        <v>1.1911842457951307</v>
      </c>
      <c r="I585" s="45">
        <f>+H585*E585</f>
        <v>107.20658212156177</v>
      </c>
    </row>
    <row r="586" spans="2:9" x14ac:dyDescent="0.25">
      <c r="B586" s="84" t="s">
        <v>1062</v>
      </c>
      <c r="C586" s="85" t="s">
        <v>1063</v>
      </c>
      <c r="D586" s="15" t="s">
        <v>15</v>
      </c>
      <c r="E586" s="12">
        <v>160</v>
      </c>
      <c r="F586" s="5">
        <v>11440</v>
      </c>
      <c r="G586" s="5">
        <f>+F586*E586</f>
        <v>1830400</v>
      </c>
      <c r="H586" s="45">
        <f>+F586/$C$7</f>
        <v>0.3373390378229601</v>
      </c>
      <c r="I586" s="45">
        <f>+H586*E586</f>
        <v>53.974246051673617</v>
      </c>
    </row>
    <row r="587" spans="2:9" ht="13" x14ac:dyDescent="0.25">
      <c r="B587" s="80" t="s">
        <v>1064</v>
      </c>
      <c r="C587" s="81" t="s">
        <v>1065</v>
      </c>
      <c r="D587" s="15"/>
      <c r="E587" s="12"/>
      <c r="F587" s="5"/>
      <c r="G587" s="5"/>
      <c r="H587" s="45"/>
      <c r="I587" s="45"/>
    </row>
    <row r="588" spans="2:9" x14ac:dyDescent="0.25">
      <c r="B588" s="84" t="s">
        <v>1066</v>
      </c>
      <c r="C588" s="85" t="s">
        <v>1067</v>
      </c>
      <c r="D588" s="130" t="s">
        <v>15</v>
      </c>
      <c r="E588" s="12">
        <v>8</v>
      </c>
      <c r="F588" s="5">
        <v>150614</v>
      </c>
      <c r="G588" s="5">
        <f t="shared" ref="G588:G602" si="84">+F588*E588</f>
        <v>1204912</v>
      </c>
      <c r="H588" s="45">
        <f t="shared" ref="H588:H619" si="85">+F588/$C$7</f>
        <v>4.4412571540793104</v>
      </c>
      <c r="I588" s="45">
        <f t="shared" ref="I588:I619" si="86">+H588*E588</f>
        <v>35.530057232634483</v>
      </c>
    </row>
    <row r="589" spans="2:9" x14ac:dyDescent="0.25">
      <c r="B589" s="84" t="s">
        <v>1068</v>
      </c>
      <c r="C589" s="85" t="s">
        <v>1069</v>
      </c>
      <c r="D589" s="15" t="s">
        <v>15</v>
      </c>
      <c r="E589" s="12">
        <v>8</v>
      </c>
      <c r="F589" s="5">
        <v>150614</v>
      </c>
      <c r="G589" s="5">
        <f t="shared" si="84"/>
        <v>1204912</v>
      </c>
      <c r="H589" s="45">
        <f t="shared" si="85"/>
        <v>4.4412571540793104</v>
      </c>
      <c r="I589" s="45">
        <f t="shared" si="86"/>
        <v>35.530057232634483</v>
      </c>
    </row>
    <row r="590" spans="2:9" x14ac:dyDescent="0.25">
      <c r="B590" s="84" t="s">
        <v>1070</v>
      </c>
      <c r="C590" s="85" t="s">
        <v>1071</v>
      </c>
      <c r="D590" s="15" t="s">
        <v>15</v>
      </c>
      <c r="E590" s="12">
        <v>8</v>
      </c>
      <c r="F590" s="5">
        <v>150614</v>
      </c>
      <c r="G590" s="5">
        <f t="shared" si="84"/>
        <v>1204912</v>
      </c>
      <c r="H590" s="45">
        <f t="shared" si="85"/>
        <v>4.4412571540793104</v>
      </c>
      <c r="I590" s="45">
        <f t="shared" si="86"/>
        <v>35.530057232634483</v>
      </c>
    </row>
    <row r="591" spans="2:9" x14ac:dyDescent="0.25">
      <c r="B591" s="84" t="s">
        <v>1072</v>
      </c>
      <c r="C591" s="85" t="s">
        <v>1073</v>
      </c>
      <c r="D591" s="130" t="s">
        <v>15</v>
      </c>
      <c r="E591" s="12">
        <v>1</v>
      </c>
      <c r="F591" s="5">
        <v>386100</v>
      </c>
      <c r="G591" s="5">
        <f t="shared" si="84"/>
        <v>386100</v>
      </c>
      <c r="H591" s="45">
        <f t="shared" si="85"/>
        <v>11.385192526524904</v>
      </c>
      <c r="I591" s="45">
        <f t="shared" si="86"/>
        <v>11.385192526524904</v>
      </c>
    </row>
    <row r="592" spans="2:9" x14ac:dyDescent="0.25">
      <c r="B592" s="84" t="s">
        <v>1074</v>
      </c>
      <c r="C592" s="85" t="s">
        <v>1075</v>
      </c>
      <c r="D592" s="15" t="s">
        <v>15</v>
      </c>
      <c r="E592" s="12">
        <v>4</v>
      </c>
      <c r="F592" s="5">
        <v>5811000</v>
      </c>
      <c r="G592" s="5">
        <f t="shared" si="84"/>
        <v>23244000</v>
      </c>
      <c r="H592" s="45">
        <f t="shared" si="85"/>
        <v>171.3528976214354</v>
      </c>
      <c r="I592" s="45">
        <f t="shared" si="86"/>
        <v>685.41159048574161</v>
      </c>
    </row>
    <row r="593" spans="2:9" x14ac:dyDescent="0.25">
      <c r="B593" s="84" t="s">
        <v>1076</v>
      </c>
      <c r="C593" s="85" t="s">
        <v>1077</v>
      </c>
      <c r="D593" s="15" t="s">
        <v>15</v>
      </c>
      <c r="E593" s="12">
        <v>1</v>
      </c>
      <c r="F593" s="5">
        <v>8639695</v>
      </c>
      <c r="G593" s="5">
        <f t="shared" si="84"/>
        <v>8639695</v>
      </c>
      <c r="H593" s="45">
        <f t="shared" si="85"/>
        <v>254.76454531327266</v>
      </c>
      <c r="I593" s="45">
        <f t="shared" si="86"/>
        <v>254.76454531327266</v>
      </c>
    </row>
    <row r="594" spans="2:9" x14ac:dyDescent="0.25">
      <c r="B594" s="84" t="s">
        <v>1078</v>
      </c>
      <c r="C594" s="85" t="s">
        <v>1079</v>
      </c>
      <c r="D594" s="130" t="s">
        <v>15</v>
      </c>
      <c r="E594" s="12">
        <v>3</v>
      </c>
      <c r="F594" s="5">
        <v>700921</v>
      </c>
      <c r="G594" s="5">
        <f t="shared" si="84"/>
        <v>2102763</v>
      </c>
      <c r="H594" s="45">
        <f t="shared" si="85"/>
        <v>20.668532843523341</v>
      </c>
      <c r="I594" s="45">
        <f t="shared" si="86"/>
        <v>62.005598530570026</v>
      </c>
    </row>
    <row r="595" spans="2:9" x14ac:dyDescent="0.25">
      <c r="B595" s="84" t="s">
        <v>1080</v>
      </c>
      <c r="C595" s="85" t="s">
        <v>1081</v>
      </c>
      <c r="D595" s="15" t="s">
        <v>15</v>
      </c>
      <c r="E595" s="12">
        <v>1</v>
      </c>
      <c r="F595" s="5">
        <v>1467090</v>
      </c>
      <c r="G595" s="5">
        <f t="shared" si="84"/>
        <v>1467090</v>
      </c>
      <c r="H595" s="45">
        <f t="shared" si="85"/>
        <v>43.261077709762809</v>
      </c>
      <c r="I595" s="45">
        <f t="shared" si="86"/>
        <v>43.261077709762809</v>
      </c>
    </row>
    <row r="596" spans="2:9" x14ac:dyDescent="0.25">
      <c r="B596" s="84" t="s">
        <v>1082</v>
      </c>
      <c r="C596" s="85" t="s">
        <v>1083</v>
      </c>
      <c r="D596" s="15" t="s">
        <v>15</v>
      </c>
      <c r="E596" s="12">
        <v>1</v>
      </c>
      <c r="F596" s="5">
        <v>1581253</v>
      </c>
      <c r="G596" s="5">
        <f t="shared" si="84"/>
        <v>1581253</v>
      </c>
      <c r="H596" s="45">
        <f t="shared" si="85"/>
        <v>46.627479508275272</v>
      </c>
      <c r="I596" s="45">
        <f t="shared" si="86"/>
        <v>46.627479508275272</v>
      </c>
    </row>
    <row r="597" spans="2:9" x14ac:dyDescent="0.25">
      <c r="B597" s="84" t="s">
        <v>1084</v>
      </c>
      <c r="C597" s="85" t="s">
        <v>1085</v>
      </c>
      <c r="D597" s="130" t="s">
        <v>15</v>
      </c>
      <c r="E597" s="12">
        <v>1</v>
      </c>
      <c r="F597" s="5">
        <v>15962282</v>
      </c>
      <c r="G597" s="5">
        <f t="shared" si="84"/>
        <v>15962282</v>
      </c>
      <c r="H597" s="45">
        <f t="shared" si="85"/>
        <v>470.69063385828281</v>
      </c>
      <c r="I597" s="45">
        <f t="shared" si="86"/>
        <v>470.69063385828281</v>
      </c>
    </row>
    <row r="598" spans="2:9" x14ac:dyDescent="0.25">
      <c r="B598" s="84" t="s">
        <v>1086</v>
      </c>
      <c r="C598" s="85" t="s">
        <v>1087</v>
      </c>
      <c r="D598" s="15" t="s">
        <v>15</v>
      </c>
      <c r="E598" s="12">
        <v>1</v>
      </c>
      <c r="F598" s="5">
        <v>78246335</v>
      </c>
      <c r="G598" s="5">
        <f t="shared" si="84"/>
        <v>78246335</v>
      </c>
      <c r="H598" s="45">
        <f t="shared" si="85"/>
        <v>2307.302741439948</v>
      </c>
      <c r="I598" s="45">
        <f t="shared" si="86"/>
        <v>2307.302741439948</v>
      </c>
    </row>
    <row r="599" spans="2:9" x14ac:dyDescent="0.25">
      <c r="B599" s="84" t="s">
        <v>1088</v>
      </c>
      <c r="C599" s="85" t="s">
        <v>1089</v>
      </c>
      <c r="D599" s="15" t="s">
        <v>15</v>
      </c>
      <c r="E599" s="12">
        <v>1</v>
      </c>
      <c r="F599" s="5">
        <v>45643729</v>
      </c>
      <c r="G599" s="5">
        <f t="shared" si="84"/>
        <v>45643729</v>
      </c>
      <c r="H599" s="45">
        <f t="shared" si="85"/>
        <v>1345.9275894678269</v>
      </c>
      <c r="I599" s="45">
        <f t="shared" si="86"/>
        <v>1345.9275894678269</v>
      </c>
    </row>
    <row r="600" spans="2:9" x14ac:dyDescent="0.25">
      <c r="B600" s="84" t="s">
        <v>1090</v>
      </c>
      <c r="C600" s="85" t="s">
        <v>1091</v>
      </c>
      <c r="D600" s="130" t="s">
        <v>15</v>
      </c>
      <c r="E600" s="12">
        <v>12</v>
      </c>
      <c r="F600" s="5">
        <v>178701</v>
      </c>
      <c r="G600" s="5">
        <f t="shared" si="84"/>
        <v>2144412</v>
      </c>
      <c r="H600" s="45">
        <f t="shared" si="85"/>
        <v>5.2694775697553142</v>
      </c>
      <c r="I600" s="45">
        <f t="shared" si="86"/>
        <v>63.233730837063774</v>
      </c>
    </row>
    <row r="601" spans="2:9" x14ac:dyDescent="0.25">
      <c r="B601" s="84" t="s">
        <v>1092</v>
      </c>
      <c r="C601" s="85" t="s">
        <v>1093</v>
      </c>
      <c r="D601" s="15" t="s">
        <v>15</v>
      </c>
      <c r="E601" s="12">
        <v>12</v>
      </c>
      <c r="F601" s="5">
        <v>118819</v>
      </c>
      <c r="G601" s="5">
        <f t="shared" si="84"/>
        <v>1425828</v>
      </c>
      <c r="H601" s="45">
        <f t="shared" si="85"/>
        <v>3.5036964278921587</v>
      </c>
      <c r="I601" s="45">
        <f t="shared" si="86"/>
        <v>42.044357134705905</v>
      </c>
    </row>
    <row r="602" spans="2:9" x14ac:dyDescent="0.25">
      <c r="B602" s="84" t="s">
        <v>1094</v>
      </c>
      <c r="C602" s="85" t="s">
        <v>1095</v>
      </c>
      <c r="D602" s="15" t="s">
        <v>15</v>
      </c>
      <c r="E602" s="12">
        <v>12</v>
      </c>
      <c r="F602" s="5">
        <v>700921</v>
      </c>
      <c r="G602" s="5">
        <f t="shared" si="84"/>
        <v>8411052</v>
      </c>
      <c r="H602" s="45">
        <f t="shared" si="85"/>
        <v>20.668532843523341</v>
      </c>
      <c r="I602" s="45">
        <f t="shared" si="86"/>
        <v>248.0223941222801</v>
      </c>
    </row>
    <row r="603" spans="2:9" ht="22.9" customHeight="1" x14ac:dyDescent="0.25">
      <c r="B603" s="29" t="s">
        <v>1096</v>
      </c>
      <c r="C603" s="86" t="s">
        <v>1097</v>
      </c>
      <c r="D603" s="130"/>
      <c r="E603" s="12"/>
      <c r="F603" s="5"/>
      <c r="G603" s="5"/>
      <c r="H603" s="45">
        <f t="shared" si="85"/>
        <v>0</v>
      </c>
      <c r="I603" s="45">
        <f t="shared" si="86"/>
        <v>0</v>
      </c>
    </row>
    <row r="604" spans="2:9" x14ac:dyDescent="0.25">
      <c r="B604" s="16" t="s">
        <v>1098</v>
      </c>
      <c r="C604" s="6" t="s">
        <v>1099</v>
      </c>
      <c r="D604" s="15"/>
      <c r="E604" s="12"/>
      <c r="F604" s="5"/>
      <c r="G604" s="5">
        <f t="shared" ref="G604:G635" si="87">+F604*E604</f>
        <v>0</v>
      </c>
      <c r="H604" s="45">
        <f t="shared" si="85"/>
        <v>0</v>
      </c>
      <c r="I604" s="45">
        <f t="shared" si="86"/>
        <v>0</v>
      </c>
    </row>
    <row r="605" spans="2:9" x14ac:dyDescent="0.25">
      <c r="B605" s="11" t="s">
        <v>1100</v>
      </c>
      <c r="C605" s="6" t="s">
        <v>1101</v>
      </c>
      <c r="D605" s="15" t="s">
        <v>15</v>
      </c>
      <c r="E605" s="12">
        <v>1</v>
      </c>
      <c r="F605" s="5">
        <v>32536936</v>
      </c>
      <c r="G605" s="5">
        <f t="shared" si="87"/>
        <v>32536936</v>
      </c>
      <c r="H605" s="45">
        <f t="shared" si="85"/>
        <v>959.43869614923358</v>
      </c>
      <c r="I605" s="45">
        <f t="shared" si="86"/>
        <v>959.43869614923358</v>
      </c>
    </row>
    <row r="606" spans="2:9" ht="19.5" customHeight="1" x14ac:dyDescent="0.25">
      <c r="B606" s="11" t="s">
        <v>1102</v>
      </c>
      <c r="C606" s="6" t="s">
        <v>1103</v>
      </c>
      <c r="D606" s="130" t="s">
        <v>15</v>
      </c>
      <c r="E606" s="12">
        <v>1</v>
      </c>
      <c r="F606" s="5">
        <v>6628800</v>
      </c>
      <c r="G606" s="5">
        <f t="shared" si="87"/>
        <v>6628800</v>
      </c>
      <c r="H606" s="45">
        <f t="shared" si="85"/>
        <v>195.46792079727604</v>
      </c>
      <c r="I606" s="45">
        <f t="shared" si="86"/>
        <v>195.46792079727604</v>
      </c>
    </row>
    <row r="607" spans="2:9" x14ac:dyDescent="0.25">
      <c r="B607" s="11" t="s">
        <v>1104</v>
      </c>
      <c r="C607" s="6" t="s">
        <v>1105</v>
      </c>
      <c r="D607" s="15" t="s">
        <v>1318</v>
      </c>
      <c r="E607" s="12">
        <v>1</v>
      </c>
      <c r="F607" s="5">
        <v>3403978</v>
      </c>
      <c r="G607" s="5">
        <f t="shared" si="87"/>
        <v>3403978</v>
      </c>
      <c r="H607" s="45">
        <f t="shared" si="85"/>
        <v>100.37540763029057</v>
      </c>
      <c r="I607" s="45">
        <f t="shared" si="86"/>
        <v>100.37540763029057</v>
      </c>
    </row>
    <row r="608" spans="2:9" x14ac:dyDescent="0.25">
      <c r="B608" s="11" t="s">
        <v>1106</v>
      </c>
      <c r="C608" s="6" t="s">
        <v>1107</v>
      </c>
      <c r="D608" s="15" t="s">
        <v>1318</v>
      </c>
      <c r="E608" s="12">
        <v>1</v>
      </c>
      <c r="F608" s="5">
        <v>4120605</v>
      </c>
      <c r="G608" s="5">
        <f t="shared" si="87"/>
        <v>4120605</v>
      </c>
      <c r="H608" s="45">
        <f t="shared" si="85"/>
        <v>121.50707394654532</v>
      </c>
      <c r="I608" s="45">
        <f t="shared" si="86"/>
        <v>121.50707394654532</v>
      </c>
    </row>
    <row r="609" spans="2:9" x14ac:dyDescent="0.25">
      <c r="B609" s="16" t="s">
        <v>1108</v>
      </c>
      <c r="C609" s="6" t="s">
        <v>1109</v>
      </c>
      <c r="D609" s="130" t="s">
        <v>15</v>
      </c>
      <c r="E609" s="12">
        <v>1</v>
      </c>
      <c r="F609" s="5">
        <v>3043778</v>
      </c>
      <c r="G609" s="5">
        <f t="shared" si="87"/>
        <v>3043778</v>
      </c>
      <c r="H609" s="45">
        <f t="shared" si="85"/>
        <v>89.753945967368338</v>
      </c>
      <c r="I609" s="45">
        <f t="shared" si="86"/>
        <v>89.753945967368338</v>
      </c>
    </row>
    <row r="610" spans="2:9" x14ac:dyDescent="0.25">
      <c r="B610" s="16" t="s">
        <v>1110</v>
      </c>
      <c r="C610" s="6" t="s">
        <v>1111</v>
      </c>
      <c r="D610" s="15" t="s">
        <v>15</v>
      </c>
      <c r="E610" s="12">
        <v>1</v>
      </c>
      <c r="F610" s="5">
        <v>26974170</v>
      </c>
      <c r="G610" s="5">
        <f t="shared" si="87"/>
        <v>26974170</v>
      </c>
      <c r="H610" s="45">
        <f t="shared" si="85"/>
        <v>795.40564282106254</v>
      </c>
      <c r="I610" s="45">
        <f t="shared" si="86"/>
        <v>795.40564282106254</v>
      </c>
    </row>
    <row r="611" spans="2:9" x14ac:dyDescent="0.25">
      <c r="B611" s="16" t="s">
        <v>1112</v>
      </c>
      <c r="C611" s="6" t="s">
        <v>1113</v>
      </c>
      <c r="D611" s="15" t="s">
        <v>15</v>
      </c>
      <c r="E611" s="12">
        <v>1</v>
      </c>
      <c r="F611" s="5">
        <v>4093356</v>
      </c>
      <c r="G611" s="5">
        <f t="shared" si="87"/>
        <v>4093356</v>
      </c>
      <c r="H611" s="45">
        <f t="shared" si="85"/>
        <v>120.70356420514341</v>
      </c>
      <c r="I611" s="45">
        <f t="shared" si="86"/>
        <v>120.70356420514341</v>
      </c>
    </row>
    <row r="612" spans="2:9" x14ac:dyDescent="0.25">
      <c r="B612" s="16" t="s">
        <v>1114</v>
      </c>
      <c r="C612" s="6" t="s">
        <v>1115</v>
      </c>
      <c r="D612" s="130"/>
      <c r="E612" s="12"/>
      <c r="F612" s="5"/>
      <c r="G612" s="5">
        <f t="shared" si="87"/>
        <v>0</v>
      </c>
      <c r="H612" s="45">
        <f t="shared" si="85"/>
        <v>0</v>
      </c>
      <c r="I612" s="45">
        <f t="shared" si="86"/>
        <v>0</v>
      </c>
    </row>
    <row r="613" spans="2:9" x14ac:dyDescent="0.25">
      <c r="B613" s="11" t="s">
        <v>1116</v>
      </c>
      <c r="C613" s="6" t="s">
        <v>1117</v>
      </c>
      <c r="D613" s="15" t="s">
        <v>15</v>
      </c>
      <c r="E613" s="12">
        <v>1</v>
      </c>
      <c r="F613" s="5">
        <v>8081756</v>
      </c>
      <c r="G613" s="5">
        <f t="shared" si="87"/>
        <v>8081756</v>
      </c>
      <c r="H613" s="45">
        <f t="shared" si="85"/>
        <v>238.31221966432994</v>
      </c>
      <c r="I613" s="45">
        <f t="shared" si="86"/>
        <v>238.31221966432994</v>
      </c>
    </row>
    <row r="614" spans="2:9" x14ac:dyDescent="0.25">
      <c r="B614" s="11" t="s">
        <v>1118</v>
      </c>
      <c r="C614" s="6" t="s">
        <v>1119</v>
      </c>
      <c r="D614" s="15" t="s">
        <v>15</v>
      </c>
      <c r="E614" s="12">
        <v>1</v>
      </c>
      <c r="F614" s="5">
        <v>14379226</v>
      </c>
      <c r="G614" s="5">
        <f t="shared" si="87"/>
        <v>14379226</v>
      </c>
      <c r="H614" s="45">
        <f t="shared" si="85"/>
        <v>424.00998806633663</v>
      </c>
      <c r="I614" s="45">
        <f t="shared" si="86"/>
        <v>424.00998806633663</v>
      </c>
    </row>
    <row r="615" spans="2:9" x14ac:dyDescent="0.25">
      <c r="B615" s="16" t="s">
        <v>1120</v>
      </c>
      <c r="C615" s="6" t="s">
        <v>1121</v>
      </c>
      <c r="D615" s="130"/>
      <c r="E615" s="12"/>
      <c r="F615" s="5"/>
      <c r="G615" s="5">
        <f t="shared" si="87"/>
        <v>0</v>
      </c>
      <c r="H615" s="45">
        <f t="shared" si="85"/>
        <v>0</v>
      </c>
      <c r="I615" s="45">
        <f t="shared" si="86"/>
        <v>0</v>
      </c>
    </row>
    <row r="616" spans="2:9" x14ac:dyDescent="0.25">
      <c r="B616" s="11" t="s">
        <v>1122</v>
      </c>
      <c r="C616" s="6" t="s">
        <v>1123</v>
      </c>
      <c r="D616" s="15" t="s">
        <v>15</v>
      </c>
      <c r="E616" s="12">
        <v>1</v>
      </c>
      <c r="F616" s="5">
        <v>47231038</v>
      </c>
      <c r="G616" s="5">
        <f t="shared" si="87"/>
        <v>47231038</v>
      </c>
      <c r="H616" s="45">
        <f t="shared" si="85"/>
        <v>1392.7336463548659</v>
      </c>
      <c r="I616" s="45">
        <f t="shared" si="86"/>
        <v>1392.7336463548659</v>
      </c>
    </row>
    <row r="617" spans="2:9" x14ac:dyDescent="0.25">
      <c r="B617" s="11" t="s">
        <v>1124</v>
      </c>
      <c r="C617" s="6" t="s">
        <v>1125</v>
      </c>
      <c r="D617" s="15" t="s">
        <v>15</v>
      </c>
      <c r="E617" s="12">
        <v>1</v>
      </c>
      <c r="F617" s="5">
        <v>4587708</v>
      </c>
      <c r="G617" s="5">
        <f t="shared" si="87"/>
        <v>4587708</v>
      </c>
      <c r="H617" s="45">
        <f t="shared" si="85"/>
        <v>135.2808568647462</v>
      </c>
      <c r="I617" s="45">
        <f t="shared" si="86"/>
        <v>135.2808568647462</v>
      </c>
    </row>
    <row r="618" spans="2:9" x14ac:dyDescent="0.25">
      <c r="B618" s="16" t="s">
        <v>1126</v>
      </c>
      <c r="C618" s="6" t="s">
        <v>1127</v>
      </c>
      <c r="D618" s="130" t="s">
        <v>15</v>
      </c>
      <c r="E618" s="12">
        <v>1</v>
      </c>
      <c r="F618" s="5">
        <v>16478384</v>
      </c>
      <c r="G618" s="5">
        <f t="shared" si="87"/>
        <v>16478384</v>
      </c>
      <c r="H618" s="45">
        <f t="shared" si="85"/>
        <v>485.90928351724307</v>
      </c>
      <c r="I618" s="45">
        <f t="shared" si="86"/>
        <v>485.90928351724307</v>
      </c>
    </row>
    <row r="619" spans="2:9" x14ac:dyDescent="0.25">
      <c r="B619" s="16" t="s">
        <v>1128</v>
      </c>
      <c r="C619" s="17" t="s">
        <v>1129</v>
      </c>
      <c r="D619" s="15"/>
      <c r="E619" s="12"/>
      <c r="F619" s="5"/>
      <c r="G619" s="5">
        <f t="shared" si="87"/>
        <v>0</v>
      </c>
      <c r="H619" s="45">
        <f t="shared" si="85"/>
        <v>0</v>
      </c>
      <c r="I619" s="45">
        <f t="shared" si="86"/>
        <v>0</v>
      </c>
    </row>
    <row r="620" spans="2:9" x14ac:dyDescent="0.25">
      <c r="B620" s="11" t="s">
        <v>1130</v>
      </c>
      <c r="C620" s="6" t="s">
        <v>1131</v>
      </c>
      <c r="D620" s="15" t="s">
        <v>15</v>
      </c>
      <c r="E620" s="12">
        <v>5</v>
      </c>
      <c r="F620" s="5">
        <v>1228006</v>
      </c>
      <c r="G620" s="5">
        <f t="shared" si="87"/>
        <v>6140030</v>
      </c>
      <c r="H620" s="45">
        <f t="shared" ref="H620:H651" si="88">+F620/$C$7</f>
        <v>36.21104567140052</v>
      </c>
      <c r="I620" s="45">
        <f t="shared" ref="I620:I651" si="89">+H620*E620</f>
        <v>181.05522835700259</v>
      </c>
    </row>
    <row r="621" spans="2:9" x14ac:dyDescent="0.25">
      <c r="B621" s="11" t="s">
        <v>1132</v>
      </c>
      <c r="C621" s="6" t="s">
        <v>1133</v>
      </c>
      <c r="D621" s="130" t="s">
        <v>1318</v>
      </c>
      <c r="E621" s="12">
        <v>180</v>
      </c>
      <c r="F621" s="5">
        <v>34636</v>
      </c>
      <c r="G621" s="5">
        <f t="shared" si="87"/>
        <v>6234480</v>
      </c>
      <c r="H621" s="45">
        <f t="shared" si="88"/>
        <v>1.0213352197583956</v>
      </c>
      <c r="I621" s="45">
        <f t="shared" si="89"/>
        <v>183.8403395565112</v>
      </c>
    </row>
    <row r="622" spans="2:9" x14ac:dyDescent="0.25">
      <c r="B622" s="11" t="s">
        <v>1134</v>
      </c>
      <c r="C622" s="6" t="s">
        <v>1135</v>
      </c>
      <c r="D622" s="15" t="s">
        <v>1318</v>
      </c>
      <c r="E622" s="12">
        <v>80</v>
      </c>
      <c r="F622" s="5">
        <v>388344</v>
      </c>
      <c r="G622" s="5">
        <f t="shared" si="87"/>
        <v>31067520</v>
      </c>
      <c r="H622" s="45">
        <f t="shared" si="88"/>
        <v>11.451362876251714</v>
      </c>
      <c r="I622" s="45">
        <f t="shared" si="89"/>
        <v>916.10903010013715</v>
      </c>
    </row>
    <row r="623" spans="2:9" x14ac:dyDescent="0.25">
      <c r="B623" s="11" t="s">
        <v>1136</v>
      </c>
      <c r="C623" s="6" t="s">
        <v>1137</v>
      </c>
      <c r="D623" s="15" t="s">
        <v>1318</v>
      </c>
      <c r="E623" s="12">
        <v>10</v>
      </c>
      <c r="F623" s="5">
        <v>388344</v>
      </c>
      <c r="G623" s="5">
        <f t="shared" si="87"/>
        <v>3883440</v>
      </c>
      <c r="H623" s="45">
        <f t="shared" si="88"/>
        <v>11.451362876251714</v>
      </c>
      <c r="I623" s="45">
        <f t="shared" si="89"/>
        <v>114.51362876251714</v>
      </c>
    </row>
    <row r="624" spans="2:9" x14ac:dyDescent="0.25">
      <c r="B624" s="11" t="s">
        <v>1138</v>
      </c>
      <c r="C624" s="6" t="s">
        <v>1139</v>
      </c>
      <c r="D624" s="130" t="s">
        <v>1318</v>
      </c>
      <c r="E624" s="12">
        <v>10</v>
      </c>
      <c r="F624" s="5">
        <v>388344</v>
      </c>
      <c r="G624" s="5">
        <f t="shared" si="87"/>
        <v>3883440</v>
      </c>
      <c r="H624" s="45">
        <f t="shared" si="88"/>
        <v>11.451362876251714</v>
      </c>
      <c r="I624" s="45">
        <f t="shared" si="89"/>
        <v>114.51362876251714</v>
      </c>
    </row>
    <row r="625" spans="2:9" x14ac:dyDescent="0.25">
      <c r="B625" s="11" t="s">
        <v>1140</v>
      </c>
      <c r="C625" s="6" t="s">
        <v>1141</v>
      </c>
      <c r="D625" s="15" t="s">
        <v>1318</v>
      </c>
      <c r="E625" s="12">
        <v>30</v>
      </c>
      <c r="F625" s="5">
        <v>68222</v>
      </c>
      <c r="G625" s="5">
        <f t="shared" si="87"/>
        <v>2046660</v>
      </c>
      <c r="H625" s="45">
        <f t="shared" si="88"/>
        <v>2.0117083774788447</v>
      </c>
      <c r="I625" s="45">
        <f t="shared" si="89"/>
        <v>60.351251324365343</v>
      </c>
    </row>
    <row r="626" spans="2:9" x14ac:dyDescent="0.25">
      <c r="B626" s="11" t="s">
        <v>1142</v>
      </c>
      <c r="C626" s="6" t="s">
        <v>1143</v>
      </c>
      <c r="D626" s="15" t="s">
        <v>1318</v>
      </c>
      <c r="E626" s="12">
        <v>30</v>
      </c>
      <c r="F626" s="5">
        <v>68222</v>
      </c>
      <c r="G626" s="5">
        <f t="shared" si="87"/>
        <v>2046660</v>
      </c>
      <c r="H626" s="45">
        <f t="shared" si="88"/>
        <v>2.0117083774788447</v>
      </c>
      <c r="I626" s="45">
        <f t="shared" si="89"/>
        <v>60.351251324365343</v>
      </c>
    </row>
    <row r="627" spans="2:9" x14ac:dyDescent="0.25">
      <c r="B627" s="11" t="s">
        <v>1144</v>
      </c>
      <c r="C627" s="6" t="s">
        <v>1145</v>
      </c>
      <c r="D627" s="130" t="s">
        <v>1318</v>
      </c>
      <c r="E627" s="12">
        <v>30</v>
      </c>
      <c r="F627" s="5">
        <v>68222</v>
      </c>
      <c r="G627" s="5">
        <f t="shared" si="87"/>
        <v>2046660</v>
      </c>
      <c r="H627" s="45">
        <f t="shared" si="88"/>
        <v>2.0117083774788447</v>
      </c>
      <c r="I627" s="45">
        <f t="shared" si="89"/>
        <v>60.351251324365343</v>
      </c>
    </row>
    <row r="628" spans="2:9" x14ac:dyDescent="0.25">
      <c r="B628" s="11" t="s">
        <v>1146</v>
      </c>
      <c r="C628" s="6" t="s">
        <v>1147</v>
      </c>
      <c r="D628" s="15" t="s">
        <v>1318</v>
      </c>
      <c r="E628" s="12">
        <v>45</v>
      </c>
      <c r="F628" s="5">
        <v>51430</v>
      </c>
      <c r="G628" s="5">
        <f t="shared" si="87"/>
        <v>2314350</v>
      </c>
      <c r="H628" s="45">
        <f t="shared" si="88"/>
        <v>1.5165512862967516</v>
      </c>
      <c r="I628" s="45">
        <f t="shared" si="89"/>
        <v>68.244807883353829</v>
      </c>
    </row>
    <row r="629" spans="2:9" x14ac:dyDescent="0.25">
      <c r="B629" s="11" t="s">
        <v>1148</v>
      </c>
      <c r="C629" s="6" t="s">
        <v>1149</v>
      </c>
      <c r="D629" s="15" t="s">
        <v>1318</v>
      </c>
      <c r="E629" s="12">
        <v>40</v>
      </c>
      <c r="F629" s="5">
        <v>34636</v>
      </c>
      <c r="G629" s="5">
        <f t="shared" si="87"/>
        <v>1385440</v>
      </c>
      <c r="H629" s="45">
        <f t="shared" si="88"/>
        <v>1.0213352197583956</v>
      </c>
      <c r="I629" s="45">
        <f t="shared" si="89"/>
        <v>40.85340879033582</v>
      </c>
    </row>
    <row r="630" spans="2:9" x14ac:dyDescent="0.25">
      <c r="B630" s="11" t="s">
        <v>1150</v>
      </c>
      <c r="C630" s="6" t="s">
        <v>1151</v>
      </c>
      <c r="D630" s="130" t="s">
        <v>1318</v>
      </c>
      <c r="E630" s="12">
        <v>45</v>
      </c>
      <c r="F630" s="5">
        <v>76620</v>
      </c>
      <c r="G630" s="5">
        <f t="shared" si="87"/>
        <v>3447900</v>
      </c>
      <c r="H630" s="45">
        <f t="shared" si="88"/>
        <v>2.2593458984261541</v>
      </c>
      <c r="I630" s="45">
        <f t="shared" si="89"/>
        <v>101.67056542917693</v>
      </c>
    </row>
    <row r="631" spans="2:9" x14ac:dyDescent="0.25">
      <c r="B631" s="11" t="s">
        <v>1152</v>
      </c>
      <c r="C631" s="6" t="s">
        <v>1153</v>
      </c>
      <c r="D631" s="15" t="s">
        <v>1318</v>
      </c>
      <c r="E631" s="12">
        <v>35</v>
      </c>
      <c r="F631" s="5">
        <v>34636</v>
      </c>
      <c r="G631" s="5">
        <f t="shared" si="87"/>
        <v>1212260</v>
      </c>
      <c r="H631" s="45">
        <f t="shared" si="88"/>
        <v>1.0213352197583956</v>
      </c>
      <c r="I631" s="45">
        <f t="shared" si="89"/>
        <v>35.746732691543848</v>
      </c>
    </row>
    <row r="632" spans="2:9" x14ac:dyDescent="0.25">
      <c r="B632" s="11" t="s">
        <v>1154</v>
      </c>
      <c r="C632" s="6" t="s">
        <v>1155</v>
      </c>
      <c r="D632" s="15" t="s">
        <v>1318</v>
      </c>
      <c r="E632" s="12">
        <v>35</v>
      </c>
      <c r="F632" s="5">
        <v>68222</v>
      </c>
      <c r="G632" s="5">
        <f t="shared" si="87"/>
        <v>2387770</v>
      </c>
      <c r="H632" s="45">
        <f t="shared" si="88"/>
        <v>2.0117083774788447</v>
      </c>
      <c r="I632" s="45">
        <f t="shared" si="89"/>
        <v>70.409793211759563</v>
      </c>
    </row>
    <row r="633" spans="2:9" x14ac:dyDescent="0.25">
      <c r="B633" s="11" t="s">
        <v>1156</v>
      </c>
      <c r="C633" s="6" t="s">
        <v>1157</v>
      </c>
      <c r="D633" s="130" t="s">
        <v>1318</v>
      </c>
      <c r="E633" s="12">
        <v>45</v>
      </c>
      <c r="F633" s="5">
        <v>34636</v>
      </c>
      <c r="G633" s="5">
        <f t="shared" si="87"/>
        <v>1558620</v>
      </c>
      <c r="H633" s="45">
        <f t="shared" si="88"/>
        <v>1.0213352197583956</v>
      </c>
      <c r="I633" s="45">
        <f t="shared" si="89"/>
        <v>45.960084889127799</v>
      </c>
    </row>
    <row r="634" spans="2:9" x14ac:dyDescent="0.25">
      <c r="B634" s="11" t="s">
        <v>1158</v>
      </c>
      <c r="C634" s="6" t="s">
        <v>1159</v>
      </c>
      <c r="D634" s="15" t="s">
        <v>1318</v>
      </c>
      <c r="E634" s="12">
        <v>35</v>
      </c>
      <c r="F634" s="5">
        <v>68222</v>
      </c>
      <c r="G634" s="5">
        <f t="shared" si="87"/>
        <v>2387770</v>
      </c>
      <c r="H634" s="45">
        <f t="shared" si="88"/>
        <v>2.0117083774788447</v>
      </c>
      <c r="I634" s="45">
        <f t="shared" si="89"/>
        <v>70.409793211759563</v>
      </c>
    </row>
    <row r="635" spans="2:9" x14ac:dyDescent="0.25">
      <c r="B635" s="11" t="s">
        <v>1160</v>
      </c>
      <c r="C635" s="6" t="s">
        <v>1161</v>
      </c>
      <c r="D635" s="15" t="s">
        <v>1318</v>
      </c>
      <c r="E635" s="12">
        <v>20</v>
      </c>
      <c r="F635" s="5">
        <v>51430</v>
      </c>
      <c r="G635" s="5">
        <f t="shared" si="87"/>
        <v>1028600</v>
      </c>
      <c r="H635" s="45">
        <f t="shared" si="88"/>
        <v>1.5165512862967516</v>
      </c>
      <c r="I635" s="45">
        <f t="shared" si="89"/>
        <v>30.331025725935032</v>
      </c>
    </row>
    <row r="636" spans="2:9" x14ac:dyDescent="0.25">
      <c r="B636" s="11" t="s">
        <v>1162</v>
      </c>
      <c r="C636" s="6" t="s">
        <v>1163</v>
      </c>
      <c r="D636" s="130" t="s">
        <v>1318</v>
      </c>
      <c r="E636" s="12">
        <v>20</v>
      </c>
      <c r="F636" s="5">
        <v>51430</v>
      </c>
      <c r="G636" s="5">
        <f t="shared" ref="G636:G667" si="90">+F636*E636</f>
        <v>1028600</v>
      </c>
      <c r="H636" s="45">
        <f t="shared" si="88"/>
        <v>1.5165512862967516</v>
      </c>
      <c r="I636" s="45">
        <f t="shared" si="89"/>
        <v>30.331025725935032</v>
      </c>
    </row>
    <row r="637" spans="2:9" x14ac:dyDescent="0.25">
      <c r="B637" s="11" t="s">
        <v>1164</v>
      </c>
      <c r="C637" s="6" t="s">
        <v>1165</v>
      </c>
      <c r="D637" s="15" t="s">
        <v>1318</v>
      </c>
      <c r="E637" s="12">
        <v>100</v>
      </c>
      <c r="F637" s="5">
        <v>80818</v>
      </c>
      <c r="G637" s="5">
        <f t="shared" si="90"/>
        <v>8081800</v>
      </c>
      <c r="H637" s="45">
        <f t="shared" si="88"/>
        <v>2.3831351712216775</v>
      </c>
      <c r="I637" s="45">
        <f t="shared" si="89"/>
        <v>238.31351712216775</v>
      </c>
    </row>
    <row r="638" spans="2:9" x14ac:dyDescent="0.25">
      <c r="B638" s="11" t="s">
        <v>1166</v>
      </c>
      <c r="C638" s="6" t="s">
        <v>1167</v>
      </c>
      <c r="D638" s="15" t="s">
        <v>1318</v>
      </c>
      <c r="E638" s="12">
        <v>50</v>
      </c>
      <c r="F638" s="5">
        <v>220412</v>
      </c>
      <c r="G638" s="5">
        <f t="shared" si="90"/>
        <v>11020600</v>
      </c>
      <c r="H638" s="45">
        <f t="shared" si="88"/>
        <v>6.4994381122932063</v>
      </c>
      <c r="I638" s="45">
        <f t="shared" si="89"/>
        <v>324.97190561466033</v>
      </c>
    </row>
    <row r="639" spans="2:9" x14ac:dyDescent="0.25">
      <c r="B639" s="16" t="s">
        <v>1168</v>
      </c>
      <c r="C639" s="17" t="s">
        <v>1169</v>
      </c>
      <c r="D639" s="130"/>
      <c r="E639" s="12"/>
      <c r="F639" s="5"/>
      <c r="G639" s="5">
        <f t="shared" si="90"/>
        <v>0</v>
      </c>
      <c r="H639" s="45">
        <f t="shared" si="88"/>
        <v>0</v>
      </c>
      <c r="I639" s="45">
        <f t="shared" si="89"/>
        <v>0</v>
      </c>
    </row>
    <row r="640" spans="2:9" x14ac:dyDescent="0.25">
      <c r="B640" s="11" t="s">
        <v>1170</v>
      </c>
      <c r="C640" s="6" t="s">
        <v>1171</v>
      </c>
      <c r="D640" s="15" t="s">
        <v>1318</v>
      </c>
      <c r="E640" s="12">
        <v>350</v>
      </c>
      <c r="F640" s="5">
        <v>137495</v>
      </c>
      <c r="G640" s="5">
        <f t="shared" si="90"/>
        <v>48123250</v>
      </c>
      <c r="H640" s="45">
        <f t="shared" si="88"/>
        <v>4.0544083046737676</v>
      </c>
      <c r="I640" s="45">
        <f t="shared" si="89"/>
        <v>1419.0429066358186</v>
      </c>
    </row>
    <row r="641" spans="2:9" x14ac:dyDescent="0.25">
      <c r="B641" s="11" t="s">
        <v>1172</v>
      </c>
      <c r="C641" s="6" t="s">
        <v>1173</v>
      </c>
      <c r="D641" s="15" t="s">
        <v>1318</v>
      </c>
      <c r="E641" s="12">
        <v>340</v>
      </c>
      <c r="F641" s="5">
        <v>103908</v>
      </c>
      <c r="G641" s="5">
        <f t="shared" si="90"/>
        <v>35328720</v>
      </c>
      <c r="H641" s="45">
        <f t="shared" si="88"/>
        <v>3.0640056592751868</v>
      </c>
      <c r="I641" s="45">
        <f t="shared" si="89"/>
        <v>1041.7619241535635</v>
      </c>
    </row>
    <row r="642" spans="2:9" x14ac:dyDescent="0.25">
      <c r="B642" s="11" t="s">
        <v>1174</v>
      </c>
      <c r="C642" s="6" t="s">
        <v>1175</v>
      </c>
      <c r="D642" s="130" t="s">
        <v>1318</v>
      </c>
      <c r="E642" s="12">
        <v>40</v>
      </c>
      <c r="F642" s="5">
        <v>89214</v>
      </c>
      <c r="G642" s="5">
        <f t="shared" si="90"/>
        <v>3568560</v>
      </c>
      <c r="H642" s="45">
        <f t="shared" si="88"/>
        <v>2.6307137168127239</v>
      </c>
      <c r="I642" s="45">
        <f t="shared" si="89"/>
        <v>105.22854867250896</v>
      </c>
    </row>
    <row r="643" spans="2:9" x14ac:dyDescent="0.25">
      <c r="B643" s="16" t="s">
        <v>1176</v>
      </c>
      <c r="C643" s="17" t="s">
        <v>1177</v>
      </c>
      <c r="D643" s="15"/>
      <c r="E643" s="12"/>
      <c r="F643" s="5"/>
      <c r="G643" s="5">
        <f t="shared" si="90"/>
        <v>0</v>
      </c>
      <c r="H643" s="45">
        <f t="shared" si="88"/>
        <v>0</v>
      </c>
      <c r="I643" s="45">
        <f t="shared" si="89"/>
        <v>0</v>
      </c>
    </row>
    <row r="644" spans="2:9" x14ac:dyDescent="0.25">
      <c r="B644" s="11" t="s">
        <v>1178</v>
      </c>
      <c r="C644" s="6" t="s">
        <v>1179</v>
      </c>
      <c r="D644" s="15" t="s">
        <v>15</v>
      </c>
      <c r="E644" s="12">
        <v>1</v>
      </c>
      <c r="F644" s="5">
        <v>5982598</v>
      </c>
      <c r="G644" s="5">
        <f t="shared" si="90"/>
        <v>5982598</v>
      </c>
      <c r="H644" s="45">
        <f t="shared" si="88"/>
        <v>176.41292421342357</v>
      </c>
      <c r="I644" s="45">
        <f t="shared" si="89"/>
        <v>176.41292421342357</v>
      </c>
    </row>
    <row r="645" spans="2:9" x14ac:dyDescent="0.25">
      <c r="B645" s="11" t="s">
        <v>1180</v>
      </c>
      <c r="C645" s="6" t="s">
        <v>1181</v>
      </c>
      <c r="D645" s="130" t="s">
        <v>15</v>
      </c>
      <c r="E645" s="12">
        <v>1</v>
      </c>
      <c r="F645" s="5">
        <v>5982598</v>
      </c>
      <c r="G645" s="5">
        <f t="shared" si="90"/>
        <v>5982598</v>
      </c>
      <c r="H645" s="45">
        <f t="shared" si="88"/>
        <v>176.41292421342357</v>
      </c>
      <c r="I645" s="45">
        <f t="shared" si="89"/>
        <v>176.41292421342357</v>
      </c>
    </row>
    <row r="646" spans="2:9" x14ac:dyDescent="0.25">
      <c r="B646" s="11" t="s">
        <v>1182</v>
      </c>
      <c r="C646" s="6" t="s">
        <v>1183</v>
      </c>
      <c r="D646" s="15" t="s">
        <v>15</v>
      </c>
      <c r="E646" s="12">
        <v>1</v>
      </c>
      <c r="F646" s="5">
        <v>4093356</v>
      </c>
      <c r="G646" s="5">
        <f t="shared" si="90"/>
        <v>4093356</v>
      </c>
      <c r="H646" s="45">
        <f t="shared" si="88"/>
        <v>120.70356420514341</v>
      </c>
      <c r="I646" s="45">
        <f t="shared" si="89"/>
        <v>120.70356420514341</v>
      </c>
    </row>
    <row r="647" spans="2:9" x14ac:dyDescent="0.25">
      <c r="B647" s="11" t="s">
        <v>1184</v>
      </c>
      <c r="C647" s="6" t="s">
        <v>1185</v>
      </c>
      <c r="D647" s="15" t="s">
        <v>15</v>
      </c>
      <c r="E647" s="12">
        <v>1</v>
      </c>
      <c r="F647" s="5">
        <v>1364452</v>
      </c>
      <c r="G647" s="5">
        <f t="shared" si="90"/>
        <v>1364452</v>
      </c>
      <c r="H647" s="45">
        <f t="shared" si="88"/>
        <v>40.234521401714474</v>
      </c>
      <c r="I647" s="45">
        <f t="shared" si="89"/>
        <v>40.234521401714474</v>
      </c>
    </row>
    <row r="648" spans="2:9" x14ac:dyDescent="0.25">
      <c r="B648" s="11" t="s">
        <v>1186</v>
      </c>
      <c r="C648" s="6" t="s">
        <v>1187</v>
      </c>
      <c r="D648" s="130" t="s">
        <v>15</v>
      </c>
      <c r="E648" s="12">
        <v>1</v>
      </c>
      <c r="F648" s="5">
        <v>3883440</v>
      </c>
      <c r="G648" s="5">
        <f t="shared" si="90"/>
        <v>3883440</v>
      </c>
      <c r="H648" s="45">
        <f t="shared" si="88"/>
        <v>114.51362876251714</v>
      </c>
      <c r="I648" s="45">
        <f t="shared" si="89"/>
        <v>114.51362876251714</v>
      </c>
    </row>
    <row r="649" spans="2:9" x14ac:dyDescent="0.25">
      <c r="B649" s="11" t="s">
        <v>1188</v>
      </c>
      <c r="C649" s="6" t="s">
        <v>1189</v>
      </c>
      <c r="D649" s="15" t="s">
        <v>15</v>
      </c>
      <c r="E649" s="12">
        <v>1</v>
      </c>
      <c r="F649" s="5">
        <v>1994200</v>
      </c>
      <c r="G649" s="5">
        <f t="shared" si="90"/>
        <v>1994200</v>
      </c>
      <c r="H649" s="45">
        <f t="shared" si="88"/>
        <v>58.804327729593268</v>
      </c>
      <c r="I649" s="45">
        <f t="shared" si="89"/>
        <v>58.804327729593268</v>
      </c>
    </row>
    <row r="650" spans="2:9" x14ac:dyDescent="0.25">
      <c r="B650" s="16" t="s">
        <v>1190</v>
      </c>
      <c r="C650" s="17" t="s">
        <v>1191</v>
      </c>
      <c r="D650" s="15"/>
      <c r="E650" s="12"/>
      <c r="F650" s="5"/>
      <c r="G650" s="5">
        <f t="shared" si="90"/>
        <v>0</v>
      </c>
      <c r="H650" s="45">
        <f t="shared" si="88"/>
        <v>0</v>
      </c>
      <c r="I650" s="45">
        <f t="shared" si="89"/>
        <v>0</v>
      </c>
    </row>
    <row r="651" spans="2:9" x14ac:dyDescent="0.25">
      <c r="B651" s="11" t="s">
        <v>1192</v>
      </c>
      <c r="C651" s="6" t="s">
        <v>1193</v>
      </c>
      <c r="D651" s="130" t="s">
        <v>15</v>
      </c>
      <c r="E651" s="12">
        <v>760</v>
      </c>
      <c r="F651" s="5">
        <v>76620</v>
      </c>
      <c r="G651" s="5">
        <f t="shared" si="90"/>
        <v>58231200</v>
      </c>
      <c r="H651" s="45">
        <f t="shared" si="88"/>
        <v>2.2593458984261541</v>
      </c>
      <c r="I651" s="45">
        <f t="shared" si="89"/>
        <v>1717.102882803877</v>
      </c>
    </row>
    <row r="652" spans="2:9" x14ac:dyDescent="0.25">
      <c r="B652" s="11" t="s">
        <v>1194</v>
      </c>
      <c r="C652" s="6" t="s">
        <v>1195</v>
      </c>
      <c r="D652" s="15" t="s">
        <v>15</v>
      </c>
      <c r="E652" s="12">
        <v>30</v>
      </c>
      <c r="F652" s="5">
        <v>97610</v>
      </c>
      <c r="G652" s="5">
        <f t="shared" si="90"/>
        <v>2928300</v>
      </c>
      <c r="H652" s="45">
        <f t="shared" ref="H652:H683" si="91">+F652/$C$7</f>
        <v>2.8782922624037703</v>
      </c>
      <c r="I652" s="45">
        <f t="shared" ref="I652:I683" si="92">+H652*E652</f>
        <v>86.348767872113115</v>
      </c>
    </row>
    <row r="653" spans="2:9" x14ac:dyDescent="0.25">
      <c r="B653" s="11" t="s">
        <v>1196</v>
      </c>
      <c r="C653" s="6" t="s">
        <v>1197</v>
      </c>
      <c r="D653" s="15" t="s">
        <v>15</v>
      </c>
      <c r="E653" s="12">
        <v>422</v>
      </c>
      <c r="F653" s="5">
        <v>61925</v>
      </c>
      <c r="G653" s="5">
        <f t="shared" si="90"/>
        <v>26132350</v>
      </c>
      <c r="H653" s="45">
        <f t="shared" si="91"/>
        <v>1.8260244682855598</v>
      </c>
      <c r="I653" s="45">
        <f t="shared" si="92"/>
        <v>770.58232561650618</v>
      </c>
    </row>
    <row r="654" spans="2:9" x14ac:dyDescent="0.25">
      <c r="B654" s="11" t="s">
        <v>1198</v>
      </c>
      <c r="C654" s="6" t="s">
        <v>1199</v>
      </c>
      <c r="D654" s="130" t="s">
        <v>15</v>
      </c>
      <c r="E654" s="12">
        <v>30</v>
      </c>
      <c r="F654" s="5">
        <v>76619</v>
      </c>
      <c r="G654" s="5">
        <f t="shared" si="90"/>
        <v>2298570</v>
      </c>
      <c r="H654" s="45">
        <f t="shared" si="91"/>
        <v>2.2593164107480228</v>
      </c>
      <c r="I654" s="45">
        <f t="shared" si="92"/>
        <v>67.779492322440689</v>
      </c>
    </row>
    <row r="655" spans="2:9" x14ac:dyDescent="0.25">
      <c r="B655" s="11" t="s">
        <v>1200</v>
      </c>
      <c r="C655" s="6" t="s">
        <v>1201</v>
      </c>
      <c r="D655" s="15" t="s">
        <v>15</v>
      </c>
      <c r="E655" s="12">
        <v>125</v>
      </c>
      <c r="F655" s="5">
        <v>82916</v>
      </c>
      <c r="G655" s="5">
        <f t="shared" si="90"/>
        <v>10364500</v>
      </c>
      <c r="H655" s="45">
        <f t="shared" si="91"/>
        <v>2.4450003199413075</v>
      </c>
      <c r="I655" s="45">
        <f t="shared" si="92"/>
        <v>305.62503999266346</v>
      </c>
    </row>
    <row r="656" spans="2:9" x14ac:dyDescent="0.25">
      <c r="B656" s="11" t="s">
        <v>1202</v>
      </c>
      <c r="C656" s="6" t="s">
        <v>1203</v>
      </c>
      <c r="D656" s="15" t="s">
        <v>15</v>
      </c>
      <c r="E656" s="12">
        <v>6</v>
      </c>
      <c r="F656" s="5">
        <v>137494</v>
      </c>
      <c r="G656" s="5">
        <f t="shared" si="90"/>
        <v>824964</v>
      </c>
      <c r="H656" s="45">
        <f t="shared" si="91"/>
        <v>4.0543788169956363</v>
      </c>
      <c r="I656" s="45">
        <f t="shared" si="92"/>
        <v>24.326272901973816</v>
      </c>
    </row>
    <row r="657" spans="2:9" x14ac:dyDescent="0.25">
      <c r="B657" s="11" t="s">
        <v>1204</v>
      </c>
      <c r="C657" s="6" t="s">
        <v>1205</v>
      </c>
      <c r="D657" s="130" t="s">
        <v>15</v>
      </c>
      <c r="E657" s="12">
        <v>137</v>
      </c>
      <c r="F657" s="5">
        <v>116293</v>
      </c>
      <c r="G657" s="5">
        <f t="shared" si="90"/>
        <v>15932141</v>
      </c>
      <c r="H657" s="45">
        <f t="shared" si="91"/>
        <v>3.4292105529322989</v>
      </c>
      <c r="I657" s="45">
        <f t="shared" si="92"/>
        <v>469.80184575172495</v>
      </c>
    </row>
    <row r="658" spans="2:9" x14ac:dyDescent="0.25">
      <c r="B658" s="16" t="s">
        <v>1206</v>
      </c>
      <c r="C658" s="17" t="s">
        <v>1207</v>
      </c>
      <c r="D658" s="15"/>
      <c r="E658" s="12"/>
      <c r="F658" s="5"/>
      <c r="G658" s="5">
        <f t="shared" si="90"/>
        <v>0</v>
      </c>
      <c r="H658" s="45">
        <f t="shared" si="91"/>
        <v>0</v>
      </c>
      <c r="I658" s="45">
        <f t="shared" si="92"/>
        <v>0</v>
      </c>
    </row>
    <row r="659" spans="2:9" x14ac:dyDescent="0.25">
      <c r="B659" s="11" t="s">
        <v>1208</v>
      </c>
      <c r="C659" s="6" t="s">
        <v>1209</v>
      </c>
      <c r="D659" s="15" t="s">
        <v>15</v>
      </c>
      <c r="E659" s="12">
        <v>300</v>
      </c>
      <c r="F659" s="5">
        <v>95721</v>
      </c>
      <c r="G659" s="5">
        <f t="shared" si="90"/>
        <v>28716300</v>
      </c>
      <c r="H659" s="45">
        <f t="shared" si="91"/>
        <v>2.822590038413598</v>
      </c>
      <c r="I659" s="45">
        <f t="shared" si="92"/>
        <v>846.7770115240794</v>
      </c>
    </row>
    <row r="660" spans="2:9" x14ac:dyDescent="0.25">
      <c r="B660" s="11" t="s">
        <v>1210</v>
      </c>
      <c r="C660" s="6" t="s">
        <v>1211</v>
      </c>
      <c r="D660" s="130" t="s">
        <v>15</v>
      </c>
      <c r="E660" s="12">
        <v>270</v>
      </c>
      <c r="F660" s="5">
        <v>68222</v>
      </c>
      <c r="G660" s="5">
        <f t="shared" si="90"/>
        <v>18419940</v>
      </c>
      <c r="H660" s="45">
        <f t="shared" si="91"/>
        <v>2.0117083774788447</v>
      </c>
      <c r="I660" s="45">
        <f t="shared" si="92"/>
        <v>543.16126191928811</v>
      </c>
    </row>
    <row r="661" spans="2:9" x14ac:dyDescent="0.25">
      <c r="B661" s="11" t="s">
        <v>1212</v>
      </c>
      <c r="C661" s="6" t="s">
        <v>1213</v>
      </c>
      <c r="D661" s="15" t="s">
        <v>15</v>
      </c>
      <c r="E661" s="12">
        <v>54</v>
      </c>
      <c r="F661" s="5">
        <v>76619</v>
      </c>
      <c r="G661" s="5">
        <f t="shared" si="90"/>
        <v>4137426</v>
      </c>
      <c r="H661" s="45">
        <f t="shared" si="91"/>
        <v>2.2593164107480228</v>
      </c>
      <c r="I661" s="45">
        <f t="shared" si="92"/>
        <v>122.00308618039323</v>
      </c>
    </row>
    <row r="662" spans="2:9" x14ac:dyDescent="0.25">
      <c r="B662" s="11" t="s">
        <v>1214</v>
      </c>
      <c r="C662" s="6" t="s">
        <v>1215</v>
      </c>
      <c r="D662" s="15" t="s">
        <v>15</v>
      </c>
      <c r="E662" s="12">
        <v>45</v>
      </c>
      <c r="F662" s="5">
        <v>82916</v>
      </c>
      <c r="G662" s="5">
        <f t="shared" si="90"/>
        <v>3731220</v>
      </c>
      <c r="H662" s="45">
        <f t="shared" si="91"/>
        <v>2.4450003199413075</v>
      </c>
      <c r="I662" s="45">
        <f t="shared" si="92"/>
        <v>110.02501439735883</v>
      </c>
    </row>
    <row r="663" spans="2:9" x14ac:dyDescent="0.25">
      <c r="B663" s="11" t="s">
        <v>1216</v>
      </c>
      <c r="C663" s="6" t="s">
        <v>1217</v>
      </c>
      <c r="D663" s="130" t="s">
        <v>15</v>
      </c>
      <c r="E663" s="12">
        <v>46</v>
      </c>
      <c r="F663" s="5">
        <v>94462</v>
      </c>
      <c r="G663" s="5">
        <f t="shared" si="90"/>
        <v>4345252</v>
      </c>
      <c r="H663" s="45">
        <f t="shared" si="91"/>
        <v>2.7854650516461938</v>
      </c>
      <c r="I663" s="45">
        <f t="shared" si="92"/>
        <v>128.13139237572491</v>
      </c>
    </row>
    <row r="664" spans="2:9" x14ac:dyDescent="0.25">
      <c r="B664" s="11" t="s">
        <v>1218</v>
      </c>
      <c r="C664" s="6" t="s">
        <v>1219</v>
      </c>
      <c r="D664" s="15" t="s">
        <v>15</v>
      </c>
      <c r="E664" s="12">
        <v>46</v>
      </c>
      <c r="F664" s="5">
        <v>94462</v>
      </c>
      <c r="G664" s="5">
        <f t="shared" si="90"/>
        <v>4345252</v>
      </c>
      <c r="H664" s="45">
        <f t="shared" si="91"/>
        <v>2.7854650516461938</v>
      </c>
      <c r="I664" s="45">
        <f t="shared" si="92"/>
        <v>128.13139237572491</v>
      </c>
    </row>
    <row r="665" spans="2:9" x14ac:dyDescent="0.25">
      <c r="B665" s="11" t="s">
        <v>1220</v>
      </c>
      <c r="C665" s="6" t="s">
        <v>1221</v>
      </c>
      <c r="D665" s="15" t="s">
        <v>15</v>
      </c>
      <c r="E665" s="12">
        <v>14</v>
      </c>
      <c r="F665" s="5">
        <v>157856</v>
      </c>
      <c r="G665" s="5">
        <f t="shared" si="90"/>
        <v>2209984</v>
      </c>
      <c r="H665" s="45">
        <f t="shared" si="91"/>
        <v>4.6548069191067469</v>
      </c>
      <c r="I665" s="45">
        <f t="shared" si="92"/>
        <v>65.167296867494457</v>
      </c>
    </row>
    <row r="666" spans="2:9" x14ac:dyDescent="0.25">
      <c r="B666" s="11" t="s">
        <v>1222</v>
      </c>
      <c r="C666" s="6" t="s">
        <v>1223</v>
      </c>
      <c r="D666" s="130" t="s">
        <v>15</v>
      </c>
      <c r="E666" s="12">
        <v>11</v>
      </c>
      <c r="F666" s="5">
        <v>166883</v>
      </c>
      <c r="G666" s="5">
        <f t="shared" si="90"/>
        <v>1835713</v>
      </c>
      <c r="H666" s="45">
        <f t="shared" si="91"/>
        <v>4.9209921895986932</v>
      </c>
      <c r="I666" s="45">
        <f t="shared" si="92"/>
        <v>54.130914085585623</v>
      </c>
    </row>
    <row r="667" spans="2:9" x14ac:dyDescent="0.25">
      <c r="B667" s="11" t="s">
        <v>1224</v>
      </c>
      <c r="C667" s="6" t="s">
        <v>1225</v>
      </c>
      <c r="D667" s="15" t="s">
        <v>15</v>
      </c>
      <c r="E667" s="12">
        <v>18</v>
      </c>
      <c r="F667" s="5">
        <v>1041182</v>
      </c>
      <c r="G667" s="5">
        <f t="shared" si="90"/>
        <v>18741276</v>
      </c>
      <c r="H667" s="45">
        <f t="shared" si="91"/>
        <v>30.702039692184023</v>
      </c>
      <c r="I667" s="45">
        <f t="shared" si="92"/>
        <v>552.63671445931243</v>
      </c>
    </row>
    <row r="668" spans="2:9" x14ac:dyDescent="0.25">
      <c r="B668" s="11" t="s">
        <v>1226</v>
      </c>
      <c r="C668" s="6" t="s">
        <v>1227</v>
      </c>
      <c r="D668" s="15" t="s">
        <v>15</v>
      </c>
      <c r="E668" s="12">
        <v>29</v>
      </c>
      <c r="F668" s="5">
        <v>68222</v>
      </c>
      <c r="G668" s="5">
        <f t="shared" ref="G668:G674" si="93">+F668*E668</f>
        <v>1978438</v>
      </c>
      <c r="H668" s="45">
        <f t="shared" si="91"/>
        <v>2.0117083774788447</v>
      </c>
      <c r="I668" s="45">
        <f t="shared" si="92"/>
        <v>58.339542946886496</v>
      </c>
    </row>
    <row r="669" spans="2:9" x14ac:dyDescent="0.25">
      <c r="B669" s="11" t="s">
        <v>1228</v>
      </c>
      <c r="C669" s="6" t="s">
        <v>1229</v>
      </c>
      <c r="D669" s="130" t="s">
        <v>15</v>
      </c>
      <c r="E669" s="12">
        <v>10</v>
      </c>
      <c r="F669" s="5">
        <v>1041182</v>
      </c>
      <c r="G669" s="5">
        <f t="shared" si="93"/>
        <v>10411820</v>
      </c>
      <c r="H669" s="45">
        <f t="shared" si="91"/>
        <v>30.702039692184023</v>
      </c>
      <c r="I669" s="45">
        <f t="shared" si="92"/>
        <v>307.02039692184024</v>
      </c>
    </row>
    <row r="670" spans="2:9" x14ac:dyDescent="0.25">
      <c r="B670" s="11" t="s">
        <v>1230</v>
      </c>
      <c r="C670" s="6" t="s">
        <v>1231</v>
      </c>
      <c r="D670" s="15" t="s">
        <v>15</v>
      </c>
      <c r="E670" s="12">
        <v>10</v>
      </c>
      <c r="F670" s="5">
        <v>304378</v>
      </c>
      <c r="G670" s="5">
        <f t="shared" si="93"/>
        <v>3043780</v>
      </c>
      <c r="H670" s="45">
        <f t="shared" si="91"/>
        <v>8.9754004942724599</v>
      </c>
      <c r="I670" s="45">
        <f t="shared" si="92"/>
        <v>89.754004942724606</v>
      </c>
    </row>
    <row r="671" spans="2:9" ht="12.4" customHeight="1" x14ac:dyDescent="0.25">
      <c r="B671" s="11" t="s">
        <v>1232</v>
      </c>
      <c r="C671" s="6" t="s">
        <v>1233</v>
      </c>
      <c r="D671" s="15" t="s">
        <v>15</v>
      </c>
      <c r="E671" s="12">
        <v>175</v>
      </c>
      <c r="F671" s="5">
        <v>89214</v>
      </c>
      <c r="G671" s="5">
        <f t="shared" si="93"/>
        <v>15612450</v>
      </c>
      <c r="H671" s="45">
        <f t="shared" si="91"/>
        <v>2.6307137168127239</v>
      </c>
      <c r="I671" s="45">
        <f t="shared" si="92"/>
        <v>460.3749004422267</v>
      </c>
    </row>
    <row r="672" spans="2:9" x14ac:dyDescent="0.25">
      <c r="B672" s="11" t="s">
        <v>1234</v>
      </c>
      <c r="C672" s="6" t="s">
        <v>1235</v>
      </c>
      <c r="D672" s="130" t="s">
        <v>15</v>
      </c>
      <c r="E672" s="12">
        <v>50</v>
      </c>
      <c r="F672" s="5">
        <v>177724</v>
      </c>
      <c r="G672" s="5">
        <f t="shared" si="93"/>
        <v>8886200</v>
      </c>
      <c r="H672" s="45">
        <f t="shared" si="91"/>
        <v>5.2406681082209579</v>
      </c>
      <c r="I672" s="45">
        <f t="shared" si="92"/>
        <v>262.03340541104791</v>
      </c>
    </row>
    <row r="673" spans="2:9" x14ac:dyDescent="0.25">
      <c r="B673" s="11" t="s">
        <v>1236</v>
      </c>
      <c r="C673" s="6" t="s">
        <v>1237</v>
      </c>
      <c r="D673" s="130" t="s">
        <v>15</v>
      </c>
      <c r="E673" s="12">
        <v>15</v>
      </c>
      <c r="F673" s="5">
        <v>141534</v>
      </c>
      <c r="G673" s="5">
        <f t="shared" si="93"/>
        <v>2123010</v>
      </c>
      <c r="H673" s="45">
        <f t="shared" si="91"/>
        <v>4.1735090366464016</v>
      </c>
      <c r="I673" s="45">
        <f t="shared" si="92"/>
        <v>62.602635549696025</v>
      </c>
    </row>
    <row r="674" spans="2:9" ht="12.4" customHeight="1" x14ac:dyDescent="0.25">
      <c r="B674" s="16" t="s">
        <v>1238</v>
      </c>
      <c r="C674" s="6" t="s">
        <v>1239</v>
      </c>
      <c r="D674" s="15" t="s">
        <v>15</v>
      </c>
      <c r="E674" s="12">
        <v>3</v>
      </c>
      <c r="F674" s="5">
        <v>4093356</v>
      </c>
      <c r="G674" s="5">
        <f t="shared" si="93"/>
        <v>12280068</v>
      </c>
      <c r="H674" s="45">
        <f t="shared" si="91"/>
        <v>120.70356420514341</v>
      </c>
      <c r="I674" s="45">
        <f t="shared" si="92"/>
        <v>362.11069261543025</v>
      </c>
    </row>
    <row r="675" spans="2:9" ht="11.65" customHeight="1" x14ac:dyDescent="0.25">
      <c r="B675" s="16" t="s">
        <v>1240</v>
      </c>
      <c r="C675" s="87" t="s">
        <v>1241</v>
      </c>
      <c r="D675" s="15"/>
      <c r="E675" s="12"/>
      <c r="F675" s="5"/>
      <c r="G675" s="5"/>
      <c r="H675" s="45">
        <f t="shared" si="91"/>
        <v>0</v>
      </c>
      <c r="I675" s="45">
        <f t="shared" si="92"/>
        <v>0</v>
      </c>
    </row>
    <row r="676" spans="2:9" ht="12.4" customHeight="1" x14ac:dyDescent="0.25">
      <c r="B676" s="11" t="s">
        <v>1242</v>
      </c>
      <c r="C676" s="6" t="s">
        <v>1243</v>
      </c>
      <c r="D676" s="130" t="s">
        <v>1318</v>
      </c>
      <c r="E676" s="12">
        <v>210</v>
      </c>
      <c r="F676" s="5">
        <v>59122</v>
      </c>
      <c r="G676" s="5">
        <f t="shared" ref="G676:G682" si="94">+F676*E676</f>
        <v>12415620</v>
      </c>
      <c r="H676" s="45">
        <f t="shared" si="91"/>
        <v>1.7433705064833083</v>
      </c>
      <c r="I676" s="45">
        <f t="shared" si="92"/>
        <v>366.10780636149474</v>
      </c>
    </row>
    <row r="677" spans="2:9" ht="12.4" customHeight="1" x14ac:dyDescent="0.25">
      <c r="B677" s="11" t="s">
        <v>1244</v>
      </c>
      <c r="C677" s="6" t="s">
        <v>1245</v>
      </c>
      <c r="D677" s="130" t="s">
        <v>15</v>
      </c>
      <c r="E677" s="12">
        <v>2</v>
      </c>
      <c r="F677" s="5">
        <v>1018092</v>
      </c>
      <c r="G677" s="5">
        <f t="shared" si="94"/>
        <v>2036184</v>
      </c>
      <c r="H677" s="45">
        <f t="shared" si="91"/>
        <v>30.021169204130516</v>
      </c>
      <c r="I677" s="45">
        <f t="shared" si="92"/>
        <v>60.042338408261031</v>
      </c>
    </row>
    <row r="678" spans="2:9" x14ac:dyDescent="0.25">
      <c r="B678" s="11" t="s">
        <v>1246</v>
      </c>
      <c r="C678" s="6" t="s">
        <v>1247</v>
      </c>
      <c r="D678" s="15" t="s">
        <v>15</v>
      </c>
      <c r="E678" s="12">
        <v>125</v>
      </c>
      <c r="F678" s="5">
        <v>55628</v>
      </c>
      <c r="G678" s="5">
        <f t="shared" si="94"/>
        <v>6953500</v>
      </c>
      <c r="H678" s="45">
        <f t="shared" si="91"/>
        <v>1.6403405590922748</v>
      </c>
      <c r="I678" s="45">
        <f t="shared" si="92"/>
        <v>205.04256988653435</v>
      </c>
    </row>
    <row r="679" spans="2:9" x14ac:dyDescent="0.25">
      <c r="B679" s="11" t="s">
        <v>1248</v>
      </c>
      <c r="C679" s="6" t="s">
        <v>1249</v>
      </c>
      <c r="D679" s="15" t="s">
        <v>15</v>
      </c>
      <c r="E679" s="12">
        <v>6</v>
      </c>
      <c r="F679" s="5">
        <v>55628</v>
      </c>
      <c r="G679" s="5">
        <f t="shared" si="94"/>
        <v>333768</v>
      </c>
      <c r="H679" s="45">
        <f t="shared" si="91"/>
        <v>1.6403405590922748</v>
      </c>
      <c r="I679" s="45">
        <f t="shared" si="92"/>
        <v>9.842043354553649</v>
      </c>
    </row>
    <row r="680" spans="2:9" x14ac:dyDescent="0.25">
      <c r="B680" s="11" t="s">
        <v>1250</v>
      </c>
      <c r="C680" s="6" t="s">
        <v>1251</v>
      </c>
      <c r="D680" s="130" t="s">
        <v>15</v>
      </c>
      <c r="E680" s="12">
        <v>8</v>
      </c>
      <c r="F680" s="5">
        <v>55628</v>
      </c>
      <c r="G680" s="5">
        <f t="shared" si="94"/>
        <v>445024</v>
      </c>
      <c r="H680" s="45">
        <f t="shared" si="91"/>
        <v>1.6403405590922748</v>
      </c>
      <c r="I680" s="45">
        <f t="shared" si="92"/>
        <v>13.122724472738199</v>
      </c>
    </row>
    <row r="681" spans="2:9" x14ac:dyDescent="0.25">
      <c r="B681" s="11" t="s">
        <v>1252</v>
      </c>
      <c r="C681" s="6" t="s">
        <v>1253</v>
      </c>
      <c r="D681" s="130" t="s">
        <v>15</v>
      </c>
      <c r="E681" s="12">
        <v>224</v>
      </c>
      <c r="F681" s="5">
        <v>55628</v>
      </c>
      <c r="G681" s="5">
        <f t="shared" si="94"/>
        <v>12460672</v>
      </c>
      <c r="H681" s="45">
        <f t="shared" si="91"/>
        <v>1.6403405590922748</v>
      </c>
      <c r="I681" s="45">
        <f t="shared" si="92"/>
        <v>367.43628523666956</v>
      </c>
    </row>
    <row r="682" spans="2:9" x14ac:dyDescent="0.25">
      <c r="B682" s="11" t="s">
        <v>1254</v>
      </c>
      <c r="C682" s="6" t="s">
        <v>1255</v>
      </c>
      <c r="D682" s="15" t="s">
        <v>15</v>
      </c>
      <c r="E682" s="12">
        <v>95</v>
      </c>
      <c r="F682" s="5">
        <v>55628</v>
      </c>
      <c r="G682" s="5">
        <f t="shared" si="94"/>
        <v>5284660</v>
      </c>
      <c r="H682" s="45">
        <f t="shared" si="91"/>
        <v>1.6403405590922748</v>
      </c>
      <c r="I682" s="45">
        <f t="shared" si="92"/>
        <v>155.83235311376612</v>
      </c>
    </row>
    <row r="683" spans="2:9" x14ac:dyDescent="0.25">
      <c r="B683" s="16" t="s">
        <v>1256</v>
      </c>
      <c r="C683" s="17" t="s">
        <v>1257</v>
      </c>
      <c r="D683" s="88"/>
      <c r="E683" s="17"/>
      <c r="F683" s="5"/>
      <c r="G683" s="5"/>
      <c r="H683" s="45">
        <f t="shared" si="91"/>
        <v>0</v>
      </c>
      <c r="I683" s="45">
        <f t="shared" si="92"/>
        <v>0</v>
      </c>
    </row>
    <row r="684" spans="2:9" x14ac:dyDescent="0.25">
      <c r="B684" s="11" t="s">
        <v>1258</v>
      </c>
      <c r="C684" s="6" t="s">
        <v>1259</v>
      </c>
      <c r="D684" s="130" t="s">
        <v>15</v>
      </c>
      <c r="E684" s="12">
        <v>1</v>
      </c>
      <c r="F684" s="5">
        <v>14379226</v>
      </c>
      <c r="G684" s="5">
        <f t="shared" ref="G684:G730" si="95">+F684*E684</f>
        <v>14379226</v>
      </c>
      <c r="H684" s="45">
        <f t="shared" ref="H684:H715" si="96">+F684/$C$7</f>
        <v>424.00998806633663</v>
      </c>
      <c r="I684" s="45">
        <f t="shared" ref="I684:I715" si="97">+H684*E684</f>
        <v>424.00998806633663</v>
      </c>
    </row>
    <row r="685" spans="2:9" x14ac:dyDescent="0.25">
      <c r="B685" s="11" t="s">
        <v>1260</v>
      </c>
      <c r="C685" s="6" t="s">
        <v>1261</v>
      </c>
      <c r="D685" s="130" t="s">
        <v>1318</v>
      </c>
      <c r="E685" s="12">
        <v>9500</v>
      </c>
      <c r="F685" s="5">
        <v>5374</v>
      </c>
      <c r="G685" s="5">
        <f t="shared" si="95"/>
        <v>51053000</v>
      </c>
      <c r="H685" s="45">
        <f t="shared" si="96"/>
        <v>0.15846678227802338</v>
      </c>
      <c r="I685" s="45">
        <f t="shared" si="97"/>
        <v>1505.4344316412221</v>
      </c>
    </row>
    <row r="686" spans="2:9" x14ac:dyDescent="0.25">
      <c r="B686" s="11" t="s">
        <v>1262</v>
      </c>
      <c r="C686" s="6" t="s">
        <v>1263</v>
      </c>
      <c r="D686" s="15" t="s">
        <v>15</v>
      </c>
      <c r="E686" s="12">
        <v>1</v>
      </c>
      <c r="F686" s="5">
        <v>3260520</v>
      </c>
      <c r="G686" s="5">
        <f t="shared" si="95"/>
        <v>3260520</v>
      </c>
      <c r="H686" s="45">
        <f t="shared" si="96"/>
        <v>96.14516430091939</v>
      </c>
      <c r="I686" s="45">
        <f t="shared" si="97"/>
        <v>96.14516430091939</v>
      </c>
    </row>
    <row r="687" spans="2:9" x14ac:dyDescent="0.25">
      <c r="B687" s="11" t="s">
        <v>1264</v>
      </c>
      <c r="C687" s="6" t="s">
        <v>1265</v>
      </c>
      <c r="D687" s="15" t="s">
        <v>15</v>
      </c>
      <c r="E687" s="12">
        <v>125</v>
      </c>
      <c r="F687" s="5">
        <v>53740</v>
      </c>
      <c r="G687" s="5">
        <f t="shared" si="95"/>
        <v>6717500</v>
      </c>
      <c r="H687" s="45">
        <f t="shared" si="96"/>
        <v>1.584667822780234</v>
      </c>
      <c r="I687" s="45">
        <f t="shared" si="97"/>
        <v>198.08347784752925</v>
      </c>
    </row>
    <row r="688" spans="2:9" x14ac:dyDescent="0.25">
      <c r="B688" s="16" t="s">
        <v>1266</v>
      </c>
      <c r="C688" s="17" t="s">
        <v>1267</v>
      </c>
      <c r="D688" s="133"/>
      <c r="E688" s="17"/>
      <c r="F688" s="5"/>
      <c r="G688" s="5">
        <f t="shared" si="95"/>
        <v>0</v>
      </c>
      <c r="H688" s="45">
        <f t="shared" si="96"/>
        <v>0</v>
      </c>
      <c r="I688" s="45">
        <f t="shared" si="97"/>
        <v>0</v>
      </c>
    </row>
    <row r="689" spans="2:9" x14ac:dyDescent="0.25">
      <c r="B689" s="11" t="s">
        <v>1268</v>
      </c>
      <c r="C689" s="6" t="s">
        <v>1269</v>
      </c>
      <c r="D689" s="130" t="s">
        <v>15</v>
      </c>
      <c r="E689" s="12">
        <v>1</v>
      </c>
      <c r="F689" s="5">
        <v>4093356</v>
      </c>
      <c r="G689" s="5">
        <f t="shared" si="95"/>
        <v>4093356</v>
      </c>
      <c r="H689" s="45">
        <f t="shared" si="96"/>
        <v>120.70356420514341</v>
      </c>
      <c r="I689" s="45">
        <f t="shared" si="97"/>
        <v>120.70356420514341</v>
      </c>
    </row>
    <row r="690" spans="2:9" x14ac:dyDescent="0.25">
      <c r="B690" s="11" t="s">
        <v>1270</v>
      </c>
      <c r="C690" s="6" t="s">
        <v>1271</v>
      </c>
      <c r="D690" s="15" t="s">
        <v>15</v>
      </c>
      <c r="E690" s="12">
        <v>152</v>
      </c>
      <c r="F690" s="5">
        <v>116713</v>
      </c>
      <c r="G690" s="5">
        <f t="shared" si="95"/>
        <v>17740376</v>
      </c>
      <c r="H690" s="45">
        <f t="shared" si="96"/>
        <v>3.4415953777474773</v>
      </c>
      <c r="I690" s="45">
        <f t="shared" si="97"/>
        <v>523.1224974176165</v>
      </c>
    </row>
    <row r="691" spans="2:9" x14ac:dyDescent="0.25">
      <c r="B691" s="11" t="s">
        <v>1272</v>
      </c>
      <c r="C691" s="6" t="s">
        <v>1273</v>
      </c>
      <c r="D691" s="15" t="s">
        <v>15</v>
      </c>
      <c r="E691" s="12">
        <v>5</v>
      </c>
      <c r="F691" s="5">
        <v>136445</v>
      </c>
      <c r="G691" s="5">
        <f t="shared" si="95"/>
        <v>682225</v>
      </c>
      <c r="H691" s="45">
        <f t="shared" si="96"/>
        <v>4.0234462426358206</v>
      </c>
      <c r="I691" s="45">
        <f t="shared" si="97"/>
        <v>20.117231213179103</v>
      </c>
    </row>
    <row r="692" spans="2:9" x14ac:dyDescent="0.25">
      <c r="B692" s="11" t="s">
        <v>1274</v>
      </c>
      <c r="C692" s="6" t="s">
        <v>1275</v>
      </c>
      <c r="D692" s="130" t="s">
        <v>15</v>
      </c>
      <c r="E692" s="12">
        <v>72</v>
      </c>
      <c r="F692" s="5">
        <v>76619</v>
      </c>
      <c r="G692" s="5">
        <f t="shared" si="95"/>
        <v>5516568</v>
      </c>
      <c r="H692" s="45">
        <f t="shared" si="96"/>
        <v>2.2593164107480228</v>
      </c>
      <c r="I692" s="45">
        <f t="shared" si="97"/>
        <v>162.67078157385765</v>
      </c>
    </row>
    <row r="693" spans="2:9" x14ac:dyDescent="0.25">
      <c r="B693" s="11" t="s">
        <v>1276</v>
      </c>
      <c r="C693" s="6" t="s">
        <v>1277</v>
      </c>
      <c r="D693" s="130" t="s">
        <v>15</v>
      </c>
      <c r="E693" s="12">
        <v>24</v>
      </c>
      <c r="F693" s="5">
        <v>119442</v>
      </c>
      <c r="G693" s="5">
        <f t="shared" si="95"/>
        <v>2866608</v>
      </c>
      <c r="H693" s="45">
        <f t="shared" si="96"/>
        <v>3.5220672513680071</v>
      </c>
      <c r="I693" s="45">
        <f t="shared" si="97"/>
        <v>84.529614032832171</v>
      </c>
    </row>
    <row r="694" spans="2:9" x14ac:dyDescent="0.25">
      <c r="B694" s="11" t="s">
        <v>1278</v>
      </c>
      <c r="C694" s="6" t="s">
        <v>1279</v>
      </c>
      <c r="D694" s="15" t="s">
        <v>15</v>
      </c>
      <c r="E694" s="12">
        <v>12</v>
      </c>
      <c r="F694" s="5">
        <v>110415</v>
      </c>
      <c r="G694" s="5">
        <f t="shared" si="95"/>
        <v>1324980</v>
      </c>
      <c r="H694" s="45">
        <f t="shared" si="96"/>
        <v>3.2558819808760613</v>
      </c>
      <c r="I694" s="45">
        <f t="shared" si="97"/>
        <v>39.070583770512734</v>
      </c>
    </row>
    <row r="695" spans="2:9" ht="12.4" customHeight="1" x14ac:dyDescent="0.25">
      <c r="B695" s="11" t="s">
        <v>1280</v>
      </c>
      <c r="C695" s="6" t="s">
        <v>1281</v>
      </c>
      <c r="D695" s="15" t="s">
        <v>15</v>
      </c>
      <c r="E695" s="12">
        <v>1</v>
      </c>
      <c r="F695" s="5">
        <v>1588012</v>
      </c>
      <c r="G695" s="5">
        <f t="shared" si="95"/>
        <v>1588012</v>
      </c>
      <c r="H695" s="45">
        <f t="shared" si="96"/>
        <v>46.826786724765256</v>
      </c>
      <c r="I695" s="45">
        <f t="shared" si="97"/>
        <v>46.826786724765256</v>
      </c>
    </row>
    <row r="696" spans="2:9" x14ac:dyDescent="0.25">
      <c r="B696" s="11" t="s">
        <v>1282</v>
      </c>
      <c r="C696" s="6" t="s">
        <v>1283</v>
      </c>
      <c r="D696" s="130" t="s">
        <v>15</v>
      </c>
      <c r="E696" s="12">
        <v>38</v>
      </c>
      <c r="F696" s="5">
        <v>83126</v>
      </c>
      <c r="G696" s="5">
        <f t="shared" si="95"/>
        <v>3158788</v>
      </c>
      <c r="H696" s="45">
        <f t="shared" si="96"/>
        <v>2.4511927323488969</v>
      </c>
      <c r="I696" s="45">
        <f t="shared" si="97"/>
        <v>93.145323829258075</v>
      </c>
    </row>
    <row r="697" spans="2:9" x14ac:dyDescent="0.25">
      <c r="B697" s="11" t="s">
        <v>1284</v>
      </c>
      <c r="C697" s="6" t="s">
        <v>1285</v>
      </c>
      <c r="D697" s="130" t="s">
        <v>1318</v>
      </c>
      <c r="E697" s="12">
        <v>4500</v>
      </c>
      <c r="F697" s="5">
        <v>2414</v>
      </c>
      <c r="G697" s="5">
        <f t="shared" si="95"/>
        <v>10863000</v>
      </c>
      <c r="H697" s="45">
        <f t="shared" si="96"/>
        <v>7.1183255009145602E-2</v>
      </c>
      <c r="I697" s="45">
        <f t="shared" si="97"/>
        <v>320.32464754115523</v>
      </c>
    </row>
    <row r="698" spans="2:9" ht="12.4" customHeight="1" x14ac:dyDescent="0.25">
      <c r="B698" s="11" t="s">
        <v>1286</v>
      </c>
      <c r="C698" s="6" t="s">
        <v>1287</v>
      </c>
      <c r="D698" s="15" t="s">
        <v>15</v>
      </c>
      <c r="E698" s="12">
        <v>1</v>
      </c>
      <c r="F698" s="5">
        <v>734705</v>
      </c>
      <c r="G698" s="5">
        <f t="shared" si="95"/>
        <v>734705</v>
      </c>
      <c r="H698" s="45">
        <f t="shared" si="96"/>
        <v>21.664744561513803</v>
      </c>
      <c r="I698" s="45">
        <f t="shared" si="97"/>
        <v>21.664744561513803</v>
      </c>
    </row>
    <row r="699" spans="2:9" ht="12.4" customHeight="1" x14ac:dyDescent="0.25">
      <c r="B699" s="16" t="s">
        <v>1288</v>
      </c>
      <c r="C699" s="17" t="s">
        <v>1289</v>
      </c>
      <c r="D699" s="88"/>
      <c r="E699" s="17"/>
      <c r="F699" s="5"/>
      <c r="G699" s="5">
        <f t="shared" si="95"/>
        <v>0</v>
      </c>
      <c r="H699" s="45">
        <f t="shared" si="96"/>
        <v>0</v>
      </c>
      <c r="I699" s="45">
        <f t="shared" si="97"/>
        <v>0</v>
      </c>
    </row>
    <row r="700" spans="2:9" ht="12.4" customHeight="1" x14ac:dyDescent="0.25">
      <c r="B700" s="11" t="s">
        <v>1290</v>
      </c>
      <c r="C700" s="6" t="s">
        <v>1291</v>
      </c>
      <c r="D700" s="130" t="s">
        <v>15</v>
      </c>
      <c r="E700" s="12">
        <v>1</v>
      </c>
      <c r="F700" s="5">
        <v>3414030</v>
      </c>
      <c r="G700" s="5">
        <f t="shared" si="95"/>
        <v>3414030</v>
      </c>
      <c r="H700" s="45">
        <f t="shared" si="96"/>
        <v>100.67181777086718</v>
      </c>
      <c r="I700" s="45">
        <f t="shared" si="97"/>
        <v>100.67181777086718</v>
      </c>
    </row>
    <row r="701" spans="2:9" ht="12.4" customHeight="1" x14ac:dyDescent="0.25">
      <c r="B701" s="11" t="s">
        <v>1292</v>
      </c>
      <c r="C701" s="6" t="s">
        <v>1293</v>
      </c>
      <c r="D701" s="130" t="s">
        <v>15</v>
      </c>
      <c r="E701" s="12">
        <v>42</v>
      </c>
      <c r="F701" s="5">
        <v>44636</v>
      </c>
      <c r="G701" s="5">
        <f t="shared" si="95"/>
        <v>1874712</v>
      </c>
      <c r="H701" s="45">
        <f t="shared" si="96"/>
        <v>1.3162120010721718</v>
      </c>
      <c r="I701" s="45">
        <f t="shared" si="97"/>
        <v>55.280904045031221</v>
      </c>
    </row>
    <row r="702" spans="2:9" x14ac:dyDescent="0.25">
      <c r="B702" s="11" t="s">
        <v>1294</v>
      </c>
      <c r="C702" s="6" t="s">
        <v>1295</v>
      </c>
      <c r="D702" s="15" t="s">
        <v>15</v>
      </c>
      <c r="E702" s="12">
        <v>28</v>
      </c>
      <c r="F702" s="5">
        <v>93126</v>
      </c>
      <c r="G702" s="5">
        <f t="shared" si="95"/>
        <v>2607528</v>
      </c>
      <c r="H702" s="45">
        <f t="shared" si="96"/>
        <v>2.7460695136626732</v>
      </c>
      <c r="I702" s="45">
        <f t="shared" si="97"/>
        <v>76.889946382554854</v>
      </c>
    </row>
    <row r="703" spans="2:9" x14ac:dyDescent="0.25">
      <c r="B703" s="11" t="s">
        <v>1296</v>
      </c>
      <c r="C703" s="6" t="s">
        <v>1297</v>
      </c>
      <c r="D703" s="15" t="s">
        <v>1318</v>
      </c>
      <c r="E703" s="12">
        <v>4200</v>
      </c>
      <c r="F703" s="5">
        <v>2050</v>
      </c>
      <c r="G703" s="5">
        <f t="shared" si="95"/>
        <v>8610000</v>
      </c>
      <c r="H703" s="45">
        <f t="shared" si="96"/>
        <v>6.044974016932414E-2</v>
      </c>
      <c r="I703" s="45">
        <f t="shared" si="97"/>
        <v>253.88890871116138</v>
      </c>
    </row>
    <row r="704" spans="2:9" ht="12.4" customHeight="1" x14ac:dyDescent="0.25">
      <c r="B704" s="11" t="s">
        <v>1298</v>
      </c>
      <c r="C704" s="6" t="s">
        <v>1299</v>
      </c>
      <c r="D704" s="15" t="s">
        <v>15</v>
      </c>
      <c r="E704" s="12">
        <v>1</v>
      </c>
      <c r="F704" s="5">
        <v>834705</v>
      </c>
      <c r="G704" s="5">
        <f t="shared" si="95"/>
        <v>834705</v>
      </c>
      <c r="H704" s="45">
        <f t="shared" si="96"/>
        <v>24.613512374651567</v>
      </c>
      <c r="I704" s="45">
        <f t="shared" si="97"/>
        <v>24.613512374651567</v>
      </c>
    </row>
    <row r="705" spans="2:9" ht="12.4" customHeight="1" x14ac:dyDescent="0.25">
      <c r="B705" s="16" t="s">
        <v>1300</v>
      </c>
      <c r="C705" s="17" t="s">
        <v>1301</v>
      </c>
      <c r="D705" s="82"/>
      <c r="E705" s="89"/>
      <c r="F705" s="5"/>
      <c r="G705" s="5">
        <f t="shared" si="95"/>
        <v>0</v>
      </c>
      <c r="H705" s="45">
        <f t="shared" si="96"/>
        <v>0</v>
      </c>
      <c r="I705" s="45">
        <f t="shared" si="97"/>
        <v>0</v>
      </c>
    </row>
    <row r="706" spans="2:9" ht="12.4" customHeight="1" x14ac:dyDescent="0.25">
      <c r="B706" s="11" t="s">
        <v>1302</v>
      </c>
      <c r="C706" s="6" t="s">
        <v>1303</v>
      </c>
      <c r="D706" s="15" t="s">
        <v>1304</v>
      </c>
      <c r="E706" s="12">
        <v>1</v>
      </c>
      <c r="F706" s="5">
        <v>3623946</v>
      </c>
      <c r="G706" s="5">
        <f t="shared" si="95"/>
        <v>3623946</v>
      </c>
      <c r="H706" s="45">
        <f t="shared" si="96"/>
        <v>106.86175321349344</v>
      </c>
      <c r="I706" s="45">
        <f t="shared" si="97"/>
        <v>106.86175321349344</v>
      </c>
    </row>
    <row r="707" spans="2:9" ht="12.4" customHeight="1" x14ac:dyDescent="0.25">
      <c r="B707" s="11" t="s">
        <v>1305</v>
      </c>
      <c r="C707" s="6" t="s">
        <v>1306</v>
      </c>
      <c r="D707" s="15" t="s">
        <v>1304</v>
      </c>
      <c r="E707" s="12">
        <v>4</v>
      </c>
      <c r="F707" s="5">
        <v>262394</v>
      </c>
      <c r="G707" s="5">
        <f t="shared" si="95"/>
        <v>1049576</v>
      </c>
      <c r="H707" s="45">
        <f t="shared" si="96"/>
        <v>7.7373898156047023</v>
      </c>
      <c r="I707" s="45">
        <f t="shared" si="97"/>
        <v>30.949559262418809</v>
      </c>
    </row>
    <row r="708" spans="2:9" ht="12.4" customHeight="1" x14ac:dyDescent="0.25">
      <c r="B708" s="11" t="s">
        <v>1307</v>
      </c>
      <c r="C708" s="6" t="s">
        <v>1308</v>
      </c>
      <c r="D708" s="15" t="s">
        <v>1304</v>
      </c>
      <c r="E708" s="12">
        <v>2</v>
      </c>
      <c r="F708" s="5">
        <v>472310</v>
      </c>
      <c r="G708" s="5">
        <f t="shared" si="95"/>
        <v>944620</v>
      </c>
      <c r="H708" s="45">
        <f t="shared" si="96"/>
        <v>13.927325258230969</v>
      </c>
      <c r="I708" s="45">
        <f t="shared" si="97"/>
        <v>27.854650516461938</v>
      </c>
    </row>
    <row r="709" spans="2:9" ht="12.4" customHeight="1" x14ac:dyDescent="0.25">
      <c r="B709" s="11" t="s">
        <v>1309</v>
      </c>
      <c r="C709" s="6" t="s">
        <v>1310</v>
      </c>
      <c r="D709" s="15" t="s">
        <v>1304</v>
      </c>
      <c r="E709" s="12">
        <v>1</v>
      </c>
      <c r="F709" s="5">
        <v>1364452</v>
      </c>
      <c r="G709" s="5">
        <f t="shared" si="95"/>
        <v>1364452</v>
      </c>
      <c r="H709" s="45">
        <f t="shared" si="96"/>
        <v>40.234521401714474</v>
      </c>
      <c r="I709" s="45">
        <f t="shared" si="97"/>
        <v>40.234521401714474</v>
      </c>
    </row>
    <row r="710" spans="2:9" ht="12.4" customHeight="1" x14ac:dyDescent="0.25">
      <c r="B710" s="11" t="s">
        <v>1311</v>
      </c>
      <c r="C710" s="6" t="s">
        <v>1310</v>
      </c>
      <c r="D710" s="15" t="s">
        <v>1304</v>
      </c>
      <c r="E710" s="12">
        <v>1</v>
      </c>
      <c r="F710" s="5">
        <v>1364452</v>
      </c>
      <c r="G710" s="5">
        <f t="shared" si="95"/>
        <v>1364452</v>
      </c>
      <c r="H710" s="45">
        <f t="shared" si="96"/>
        <v>40.234521401714474</v>
      </c>
      <c r="I710" s="45">
        <f t="shared" si="97"/>
        <v>40.234521401714474</v>
      </c>
    </row>
    <row r="711" spans="2:9" ht="12.4" customHeight="1" x14ac:dyDescent="0.25">
      <c r="B711" s="11" t="s">
        <v>1312</v>
      </c>
      <c r="C711" s="6" t="s">
        <v>1313</v>
      </c>
      <c r="D711" s="15" t="s">
        <v>1304</v>
      </c>
      <c r="E711" s="12">
        <v>26</v>
      </c>
      <c r="F711" s="5">
        <v>734705</v>
      </c>
      <c r="G711" s="5">
        <f t="shared" si="95"/>
        <v>19102330</v>
      </c>
      <c r="H711" s="45">
        <f t="shared" si="96"/>
        <v>21.664744561513803</v>
      </c>
      <c r="I711" s="45">
        <f t="shared" si="97"/>
        <v>563.28335859935885</v>
      </c>
    </row>
    <row r="712" spans="2:9" ht="12.4" customHeight="1" x14ac:dyDescent="0.25">
      <c r="B712" s="11" t="s">
        <v>1314</v>
      </c>
      <c r="C712" s="6" t="s">
        <v>1315</v>
      </c>
      <c r="D712" s="15" t="s">
        <v>1304</v>
      </c>
      <c r="E712" s="12">
        <v>24</v>
      </c>
      <c r="F712" s="5">
        <v>1154536</v>
      </c>
      <c r="G712" s="5">
        <f t="shared" si="95"/>
        <v>27708864</v>
      </c>
      <c r="H712" s="45">
        <f t="shared" si="96"/>
        <v>34.044585959088202</v>
      </c>
      <c r="I712" s="45">
        <f t="shared" si="97"/>
        <v>817.0700630181168</v>
      </c>
    </row>
    <row r="713" spans="2:9" ht="12.4" customHeight="1" x14ac:dyDescent="0.25">
      <c r="B713" s="11" t="s">
        <v>1316</v>
      </c>
      <c r="C713" s="6" t="s">
        <v>1317</v>
      </c>
      <c r="D713" s="15" t="s">
        <v>1318</v>
      </c>
      <c r="E713" s="12">
        <v>2500</v>
      </c>
      <c r="F713" s="5">
        <v>3863</v>
      </c>
      <c r="G713" s="5">
        <f t="shared" si="95"/>
        <v>9657500</v>
      </c>
      <c r="H713" s="45">
        <f t="shared" si="96"/>
        <v>0.11391090062151178</v>
      </c>
      <c r="I713" s="45">
        <f t="shared" si="97"/>
        <v>284.77725155377948</v>
      </c>
    </row>
    <row r="714" spans="2:9" ht="12.4" customHeight="1" x14ac:dyDescent="0.25">
      <c r="B714" s="11" t="s">
        <v>1319</v>
      </c>
      <c r="C714" s="6" t="s">
        <v>1320</v>
      </c>
      <c r="D714" s="15" t="s">
        <v>15</v>
      </c>
      <c r="E714" s="12">
        <v>1</v>
      </c>
      <c r="F714" s="5">
        <v>734705</v>
      </c>
      <c r="G714" s="5">
        <f t="shared" si="95"/>
        <v>734705</v>
      </c>
      <c r="H714" s="45">
        <f t="shared" si="96"/>
        <v>21.664744561513803</v>
      </c>
      <c r="I714" s="45">
        <f t="shared" si="97"/>
        <v>21.664744561513803</v>
      </c>
    </row>
    <row r="715" spans="2:9" ht="12.4" customHeight="1" x14ac:dyDescent="0.25">
      <c r="B715" s="11" t="s">
        <v>1321</v>
      </c>
      <c r="C715" s="6" t="s">
        <v>1322</v>
      </c>
      <c r="D715" s="15" t="s">
        <v>15</v>
      </c>
      <c r="E715" s="12">
        <v>1</v>
      </c>
      <c r="F715" s="5">
        <v>944620</v>
      </c>
      <c r="G715" s="5">
        <f t="shared" si="95"/>
        <v>944620</v>
      </c>
      <c r="H715" s="45">
        <f t="shared" si="96"/>
        <v>27.854650516461938</v>
      </c>
      <c r="I715" s="45">
        <f t="shared" si="97"/>
        <v>27.854650516461938</v>
      </c>
    </row>
    <row r="716" spans="2:9" ht="12.4" customHeight="1" x14ac:dyDescent="0.25">
      <c r="B716" s="11" t="s">
        <v>1323</v>
      </c>
      <c r="C716" s="6" t="s">
        <v>1324</v>
      </c>
      <c r="D716" s="15" t="s">
        <v>15</v>
      </c>
      <c r="E716" s="12">
        <v>1</v>
      </c>
      <c r="F716" s="5">
        <v>734705</v>
      </c>
      <c r="G716" s="5">
        <f t="shared" si="95"/>
        <v>734705</v>
      </c>
      <c r="H716" s="45">
        <f t="shared" ref="H716:H730" si="98">+F716/$C$7</f>
        <v>21.664744561513803</v>
      </c>
      <c r="I716" s="45">
        <f t="shared" ref="I716:I730" si="99">+H716*E716</f>
        <v>21.664744561513803</v>
      </c>
    </row>
    <row r="717" spans="2:9" ht="12.4" customHeight="1" x14ac:dyDescent="0.25">
      <c r="B717" s="16" t="s">
        <v>1325</v>
      </c>
      <c r="C717" s="17" t="s">
        <v>1326</v>
      </c>
      <c r="D717" s="90"/>
      <c r="E717" s="91"/>
      <c r="F717" s="5"/>
      <c r="G717" s="5">
        <f t="shared" si="95"/>
        <v>0</v>
      </c>
      <c r="H717" s="45">
        <f t="shared" si="98"/>
        <v>0</v>
      </c>
      <c r="I717" s="45">
        <f t="shared" si="99"/>
        <v>0</v>
      </c>
    </row>
    <row r="718" spans="2:9" ht="12.4" customHeight="1" x14ac:dyDescent="0.25">
      <c r="B718" s="11" t="s">
        <v>1327</v>
      </c>
      <c r="C718" s="6" t="s">
        <v>1328</v>
      </c>
      <c r="D718" s="15" t="s">
        <v>1304</v>
      </c>
      <c r="E718" s="12">
        <v>2</v>
      </c>
      <c r="F718" s="5">
        <v>944620</v>
      </c>
      <c r="G718" s="5">
        <f t="shared" si="95"/>
        <v>1889240</v>
      </c>
      <c r="H718" s="45">
        <f t="shared" si="98"/>
        <v>27.854650516461938</v>
      </c>
      <c r="I718" s="45">
        <f t="shared" si="99"/>
        <v>55.709301032923875</v>
      </c>
    </row>
    <row r="719" spans="2:9" ht="12.4" customHeight="1" x14ac:dyDescent="0.25">
      <c r="B719" s="11" t="s">
        <v>1329</v>
      </c>
      <c r="C719" s="6" t="s">
        <v>1317</v>
      </c>
      <c r="D719" s="15" t="s">
        <v>1318</v>
      </c>
      <c r="E719" s="12">
        <v>250</v>
      </c>
      <c r="F719" s="5">
        <v>3464</v>
      </c>
      <c r="G719" s="5">
        <f t="shared" si="95"/>
        <v>866000</v>
      </c>
      <c r="H719" s="45">
        <f t="shared" si="98"/>
        <v>0.10214531704709211</v>
      </c>
      <c r="I719" s="45">
        <f t="shared" si="99"/>
        <v>25.536329261773027</v>
      </c>
    </row>
    <row r="720" spans="2:9" ht="12.4" customHeight="1" x14ac:dyDescent="0.25">
      <c r="B720" s="11" t="s">
        <v>1330</v>
      </c>
      <c r="C720" s="6" t="s">
        <v>1324</v>
      </c>
      <c r="D720" s="15" t="s">
        <v>15</v>
      </c>
      <c r="E720" s="12">
        <v>1</v>
      </c>
      <c r="F720" s="5">
        <v>734705</v>
      </c>
      <c r="G720" s="5">
        <f t="shared" si="95"/>
        <v>734705</v>
      </c>
      <c r="H720" s="45">
        <f t="shared" si="98"/>
        <v>21.664744561513803</v>
      </c>
      <c r="I720" s="45">
        <f t="shared" si="99"/>
        <v>21.664744561513803</v>
      </c>
    </row>
    <row r="721" spans="2:9" ht="12.4" customHeight="1" x14ac:dyDescent="0.25">
      <c r="B721" s="16" t="s">
        <v>1331</v>
      </c>
      <c r="C721" s="17" t="s">
        <v>1332</v>
      </c>
      <c r="D721" s="15"/>
      <c r="E721" s="12"/>
      <c r="F721" s="5"/>
      <c r="G721" s="5">
        <f t="shared" si="95"/>
        <v>0</v>
      </c>
      <c r="H721" s="45">
        <f t="shared" si="98"/>
        <v>0</v>
      </c>
      <c r="I721" s="45">
        <f t="shared" si="99"/>
        <v>0</v>
      </c>
    </row>
    <row r="722" spans="2:9" ht="12.4" customHeight="1" x14ac:dyDescent="0.25">
      <c r="B722" s="11" t="s">
        <v>1333</v>
      </c>
      <c r="C722" s="6" t="s">
        <v>1334</v>
      </c>
      <c r="D722" s="15" t="s">
        <v>15</v>
      </c>
      <c r="E722" s="12">
        <v>11</v>
      </c>
      <c r="F722" s="5">
        <v>47230</v>
      </c>
      <c r="G722" s="5">
        <f t="shared" si="95"/>
        <v>519530</v>
      </c>
      <c r="H722" s="45">
        <f t="shared" si="98"/>
        <v>1.3927030381449654</v>
      </c>
      <c r="I722" s="45">
        <f t="shared" si="99"/>
        <v>15.31973341959462</v>
      </c>
    </row>
    <row r="723" spans="2:9" ht="12.4" customHeight="1" x14ac:dyDescent="0.25">
      <c r="B723" s="11" t="s">
        <v>1335</v>
      </c>
      <c r="C723" s="6" t="s">
        <v>1336</v>
      </c>
      <c r="D723" s="15" t="s">
        <v>15</v>
      </c>
      <c r="E723" s="12">
        <v>48</v>
      </c>
      <c r="F723" s="5">
        <v>47230</v>
      </c>
      <c r="G723" s="5">
        <f t="shared" si="95"/>
        <v>2267040</v>
      </c>
      <c r="H723" s="45">
        <f t="shared" si="98"/>
        <v>1.3927030381449654</v>
      </c>
      <c r="I723" s="45">
        <f t="shared" si="99"/>
        <v>66.849745830958341</v>
      </c>
    </row>
    <row r="724" spans="2:9" ht="12.4" customHeight="1" x14ac:dyDescent="0.25">
      <c r="B724" s="11" t="s">
        <v>1337</v>
      </c>
      <c r="C724" s="6" t="s">
        <v>1338</v>
      </c>
      <c r="D724" s="15" t="s">
        <v>15</v>
      </c>
      <c r="E724" s="12">
        <v>11</v>
      </c>
      <c r="F724" s="5">
        <v>138125</v>
      </c>
      <c r="G724" s="5">
        <f t="shared" si="95"/>
        <v>1519375</v>
      </c>
      <c r="H724" s="45">
        <f t="shared" si="98"/>
        <v>4.0729855418965348</v>
      </c>
      <c r="I724" s="45">
        <f t="shared" si="99"/>
        <v>44.802840960861886</v>
      </c>
    </row>
    <row r="725" spans="2:9" ht="12.4" customHeight="1" x14ac:dyDescent="0.25">
      <c r="B725" s="11" t="s">
        <v>1339</v>
      </c>
      <c r="C725" s="6" t="s">
        <v>1340</v>
      </c>
      <c r="D725" s="15" t="s">
        <v>15</v>
      </c>
      <c r="E725" s="12">
        <v>48</v>
      </c>
      <c r="F725" s="5">
        <v>305638</v>
      </c>
      <c r="G725" s="5">
        <f t="shared" si="95"/>
        <v>14670624</v>
      </c>
      <c r="H725" s="45">
        <f t="shared" si="98"/>
        <v>9.0125549687179962</v>
      </c>
      <c r="I725" s="45">
        <f t="shared" si="99"/>
        <v>432.60263849846382</v>
      </c>
    </row>
    <row r="726" spans="2:9" ht="12.4" customHeight="1" x14ac:dyDescent="0.25">
      <c r="B726" s="11" t="s">
        <v>1341</v>
      </c>
      <c r="C726" s="6" t="s">
        <v>1342</v>
      </c>
      <c r="D726" s="15" t="s">
        <v>15</v>
      </c>
      <c r="E726" s="12">
        <v>5</v>
      </c>
      <c r="F726" s="5">
        <v>493300</v>
      </c>
      <c r="G726" s="5">
        <f t="shared" si="95"/>
        <v>2466500</v>
      </c>
      <c r="H726" s="45">
        <f t="shared" si="98"/>
        <v>14.546271622208586</v>
      </c>
      <c r="I726" s="45">
        <f t="shared" si="99"/>
        <v>72.731358111042937</v>
      </c>
    </row>
    <row r="727" spans="2:9" ht="12.4" customHeight="1" x14ac:dyDescent="0.25">
      <c r="B727" s="11" t="s">
        <v>1343</v>
      </c>
      <c r="C727" s="6" t="s">
        <v>1344</v>
      </c>
      <c r="D727" s="15" t="s">
        <v>15</v>
      </c>
      <c r="E727" s="12">
        <v>2500</v>
      </c>
      <c r="F727" s="5">
        <v>3464</v>
      </c>
      <c r="G727" s="5">
        <f t="shared" si="95"/>
        <v>8660000</v>
      </c>
      <c r="H727" s="45">
        <f t="shared" si="98"/>
        <v>0.10214531704709211</v>
      </c>
      <c r="I727" s="45">
        <f t="shared" si="99"/>
        <v>255.36329261773028</v>
      </c>
    </row>
    <row r="728" spans="2:9" ht="12.4" customHeight="1" x14ac:dyDescent="0.25">
      <c r="B728" s="11" t="s">
        <v>1345</v>
      </c>
      <c r="C728" s="6" t="s">
        <v>1320</v>
      </c>
      <c r="D728" s="15" t="s">
        <v>15</v>
      </c>
      <c r="E728" s="12">
        <v>1</v>
      </c>
      <c r="F728" s="5">
        <v>734705</v>
      </c>
      <c r="G728" s="5">
        <f t="shared" si="95"/>
        <v>734705</v>
      </c>
      <c r="H728" s="45">
        <f t="shared" si="98"/>
        <v>21.664744561513803</v>
      </c>
      <c r="I728" s="45">
        <f t="shared" si="99"/>
        <v>21.664744561513803</v>
      </c>
    </row>
    <row r="729" spans="2:9" ht="12.4" customHeight="1" x14ac:dyDescent="0.25">
      <c r="B729" s="11" t="s">
        <v>1346</v>
      </c>
      <c r="C729" s="6" t="s">
        <v>1322</v>
      </c>
      <c r="D729" s="15" t="s">
        <v>15</v>
      </c>
      <c r="E729" s="12">
        <v>1</v>
      </c>
      <c r="F729" s="5">
        <v>944620</v>
      </c>
      <c r="G729" s="5">
        <f t="shared" si="95"/>
        <v>944620</v>
      </c>
      <c r="H729" s="45">
        <f t="shared" si="98"/>
        <v>27.854650516461938</v>
      </c>
      <c r="I729" s="45">
        <f t="shared" si="99"/>
        <v>27.854650516461938</v>
      </c>
    </row>
    <row r="730" spans="2:9" ht="12.4" customHeight="1" x14ac:dyDescent="0.25">
      <c r="B730" s="11" t="s">
        <v>1347</v>
      </c>
      <c r="C730" s="6" t="s">
        <v>1324</v>
      </c>
      <c r="D730" s="15" t="s">
        <v>15</v>
      </c>
      <c r="E730" s="12">
        <v>1</v>
      </c>
      <c r="F730" s="5">
        <v>734705</v>
      </c>
      <c r="G730" s="5">
        <f t="shared" si="95"/>
        <v>734705</v>
      </c>
      <c r="H730" s="45">
        <f t="shared" si="98"/>
        <v>21.664744561513803</v>
      </c>
      <c r="I730" s="45">
        <f t="shared" si="99"/>
        <v>21.664744561513803</v>
      </c>
    </row>
    <row r="731" spans="2:9" ht="12.4" customHeight="1" x14ac:dyDescent="0.25">
      <c r="B731" s="16" t="s">
        <v>1348</v>
      </c>
      <c r="C731" s="17" t="s">
        <v>1349</v>
      </c>
      <c r="D731" s="15"/>
      <c r="E731" s="12"/>
      <c r="F731" s="5"/>
      <c r="G731" s="5"/>
      <c r="H731" s="45"/>
      <c r="I731" s="45"/>
    </row>
    <row r="732" spans="2:9" ht="12.4" customHeight="1" x14ac:dyDescent="0.25">
      <c r="B732" s="11" t="s">
        <v>1350</v>
      </c>
      <c r="C732" s="6" t="s">
        <v>1351</v>
      </c>
      <c r="D732" s="15" t="s">
        <v>15</v>
      </c>
      <c r="E732" s="12">
        <v>3</v>
      </c>
      <c r="F732" s="5">
        <v>114400</v>
      </c>
      <c r="G732" s="5">
        <f t="shared" ref="G732:G737" si="100">+F732*E732</f>
        <v>343200</v>
      </c>
      <c r="H732" s="45">
        <f t="shared" ref="H732:H737" si="101">+F732/$C$7</f>
        <v>3.3733903782296011</v>
      </c>
      <c r="I732" s="45">
        <f t="shared" ref="I732:I737" si="102">+H732*E732</f>
        <v>10.120171134688803</v>
      </c>
    </row>
    <row r="733" spans="2:9" ht="12.4" customHeight="1" x14ac:dyDescent="0.25">
      <c r="B733" s="11" t="s">
        <v>1352</v>
      </c>
      <c r="C733" s="6" t="s">
        <v>1353</v>
      </c>
      <c r="D733" s="15" t="s">
        <v>15</v>
      </c>
      <c r="E733" s="12">
        <v>3</v>
      </c>
      <c r="F733" s="5">
        <v>221056</v>
      </c>
      <c r="G733" s="5">
        <f t="shared" si="100"/>
        <v>663168</v>
      </c>
      <c r="H733" s="45">
        <f t="shared" si="101"/>
        <v>6.5184281770098131</v>
      </c>
      <c r="I733" s="45">
        <f t="shared" si="102"/>
        <v>19.555284531029439</v>
      </c>
    </row>
    <row r="734" spans="2:9" ht="12.4" customHeight="1" x14ac:dyDescent="0.25">
      <c r="B734" s="11" t="s">
        <v>1354</v>
      </c>
      <c r="C734" s="6" t="s">
        <v>1355</v>
      </c>
      <c r="D734" s="15" t="s">
        <v>15</v>
      </c>
      <c r="E734" s="12">
        <v>3</v>
      </c>
      <c r="F734" s="5">
        <v>85360</v>
      </c>
      <c r="G734" s="5">
        <f t="shared" si="100"/>
        <v>256080</v>
      </c>
      <c r="H734" s="45">
        <f t="shared" si="101"/>
        <v>2.5170682052943945</v>
      </c>
      <c r="I734" s="45">
        <f t="shared" si="102"/>
        <v>7.5512046158831829</v>
      </c>
    </row>
    <row r="735" spans="2:9" ht="12.4" customHeight="1" x14ac:dyDescent="0.25">
      <c r="B735" s="11" t="s">
        <v>1356</v>
      </c>
      <c r="C735" s="6" t="s">
        <v>1357</v>
      </c>
      <c r="D735" s="15" t="s">
        <v>15</v>
      </c>
      <c r="E735" s="12">
        <v>3</v>
      </c>
      <c r="F735" s="5">
        <v>326656</v>
      </c>
      <c r="G735" s="5">
        <f t="shared" si="100"/>
        <v>979968</v>
      </c>
      <c r="H735" s="45">
        <f t="shared" si="101"/>
        <v>9.6323269876832907</v>
      </c>
      <c r="I735" s="45">
        <f t="shared" si="102"/>
        <v>28.89698096304987</v>
      </c>
    </row>
    <row r="736" spans="2:9" ht="12.4" customHeight="1" x14ac:dyDescent="0.25">
      <c r="B736" s="11" t="s">
        <v>1358</v>
      </c>
      <c r="C736" s="6" t="s">
        <v>1359</v>
      </c>
      <c r="D736" s="15" t="s">
        <v>15</v>
      </c>
      <c r="E736" s="12">
        <v>100</v>
      </c>
      <c r="F736" s="5">
        <v>10560</v>
      </c>
      <c r="G736" s="5">
        <f t="shared" si="100"/>
        <v>1056000</v>
      </c>
      <c r="H736" s="45">
        <f t="shared" si="101"/>
        <v>0.31138988106734777</v>
      </c>
      <c r="I736" s="45">
        <f t="shared" si="102"/>
        <v>31.138988106734779</v>
      </c>
    </row>
    <row r="737" spans="2:9" ht="12.4" customHeight="1" x14ac:dyDescent="0.25">
      <c r="B737" s="11" t="s">
        <v>1360</v>
      </c>
      <c r="C737" s="6" t="s">
        <v>1361</v>
      </c>
      <c r="D737" s="15" t="s">
        <v>1318</v>
      </c>
      <c r="E737" s="12">
        <v>120</v>
      </c>
      <c r="F737" s="5">
        <v>3464</v>
      </c>
      <c r="G737" s="5">
        <f t="shared" si="100"/>
        <v>415680</v>
      </c>
      <c r="H737" s="45">
        <f t="shared" si="101"/>
        <v>0.10214531704709211</v>
      </c>
      <c r="I737" s="45">
        <f t="shared" si="102"/>
        <v>12.257438045651053</v>
      </c>
    </row>
    <row r="738" spans="2:9" ht="12.4" customHeight="1" x14ac:dyDescent="0.25">
      <c r="B738" s="16" t="s">
        <v>1362</v>
      </c>
      <c r="C738" s="17" t="s">
        <v>1363</v>
      </c>
      <c r="D738" s="82"/>
      <c r="E738" s="89"/>
      <c r="F738" s="5"/>
      <c r="G738" s="5"/>
      <c r="H738" s="45"/>
      <c r="I738" s="45"/>
    </row>
    <row r="739" spans="2:9" ht="12.4" customHeight="1" x14ac:dyDescent="0.25">
      <c r="B739" s="11" t="s">
        <v>1364</v>
      </c>
      <c r="C739" s="6" t="s">
        <v>1365</v>
      </c>
      <c r="D739" s="15" t="s">
        <v>15</v>
      </c>
      <c r="E739" s="12">
        <v>50</v>
      </c>
      <c r="F739" s="5">
        <v>809435</v>
      </c>
      <c r="G739" s="5">
        <f>+F739*E739</f>
        <v>40471750</v>
      </c>
      <c r="H739" s="45">
        <f t="shared" ref="H739:H770" si="103">+F739/$C$7</f>
        <v>23.868358748271653</v>
      </c>
      <c r="I739" s="45">
        <f t="shared" ref="I739:I770" si="104">+H739*E739</f>
        <v>1193.4179374135826</v>
      </c>
    </row>
    <row r="740" spans="2:9" ht="16.5" customHeight="1" x14ac:dyDescent="0.25">
      <c r="B740" s="11" t="s">
        <v>1366</v>
      </c>
      <c r="C740" s="6" t="s">
        <v>1367</v>
      </c>
      <c r="D740" s="15" t="s">
        <v>15</v>
      </c>
      <c r="E740" s="12">
        <v>8</v>
      </c>
      <c r="F740" s="5">
        <v>817621</v>
      </c>
      <c r="G740" s="5">
        <f>+F740*E740</f>
        <v>6540968</v>
      </c>
      <c r="H740" s="45">
        <f t="shared" si="103"/>
        <v>24.109744881455111</v>
      </c>
      <c r="I740" s="45">
        <f t="shared" si="104"/>
        <v>192.87795905164089</v>
      </c>
    </row>
    <row r="741" spans="2:9" ht="12.4" customHeight="1" x14ac:dyDescent="0.25">
      <c r="B741" s="11" t="s">
        <v>1368</v>
      </c>
      <c r="C741" s="6" t="s">
        <v>1369</v>
      </c>
      <c r="D741" s="15" t="s">
        <v>15</v>
      </c>
      <c r="E741" s="12">
        <v>1</v>
      </c>
      <c r="F741" s="5">
        <v>12180912</v>
      </c>
      <c r="G741" s="5">
        <f>+F741*E741</f>
        <v>12180912</v>
      </c>
      <c r="H741" s="45">
        <f t="shared" si="103"/>
        <v>359.18681240263538</v>
      </c>
      <c r="I741" s="45">
        <f t="shared" si="104"/>
        <v>359.18681240263538</v>
      </c>
    </row>
    <row r="742" spans="2:9" ht="12.4" customHeight="1" x14ac:dyDescent="0.25">
      <c r="B742" s="11" t="s">
        <v>1370</v>
      </c>
      <c r="C742" s="6" t="s">
        <v>1317</v>
      </c>
      <c r="D742" s="15" t="s">
        <v>1318</v>
      </c>
      <c r="E742" s="12">
        <v>60</v>
      </c>
      <c r="F742" s="5">
        <v>268692</v>
      </c>
      <c r="G742" s="5">
        <f>+F742*E742</f>
        <v>16121520</v>
      </c>
      <c r="H742" s="45">
        <f t="shared" si="103"/>
        <v>7.9231032124761187</v>
      </c>
      <c r="I742" s="45">
        <f t="shared" si="104"/>
        <v>475.38619274856711</v>
      </c>
    </row>
    <row r="743" spans="2:9" ht="12.4" customHeight="1" x14ac:dyDescent="0.25">
      <c r="B743" s="46"/>
      <c r="C743" s="14"/>
      <c r="D743" s="15"/>
      <c r="E743" s="12"/>
      <c r="F743" s="5"/>
      <c r="G743" s="5"/>
      <c r="H743" s="45">
        <f t="shared" si="103"/>
        <v>0</v>
      </c>
      <c r="I743" s="45">
        <f t="shared" si="104"/>
        <v>0</v>
      </c>
    </row>
    <row r="744" spans="2:9" ht="13.15" customHeight="1" x14ac:dyDescent="0.25">
      <c r="B744" s="29" t="s">
        <v>1371</v>
      </c>
      <c r="C744" s="92" t="s">
        <v>1372</v>
      </c>
      <c r="D744" s="82"/>
      <c r="E744" s="83"/>
      <c r="F744" s="5"/>
      <c r="G744" s="7"/>
      <c r="H744" s="45">
        <f t="shared" si="103"/>
        <v>0</v>
      </c>
      <c r="I744" s="45">
        <f t="shared" si="104"/>
        <v>0</v>
      </c>
    </row>
    <row r="745" spans="2:9" ht="13.15" customHeight="1" x14ac:dyDescent="0.25">
      <c r="B745" s="29" t="s">
        <v>1373</v>
      </c>
      <c r="C745" s="92" t="s">
        <v>1374</v>
      </c>
      <c r="D745" s="82"/>
      <c r="E745" s="83"/>
      <c r="F745" s="5"/>
      <c r="G745" s="7"/>
      <c r="H745" s="45">
        <f t="shared" si="103"/>
        <v>0</v>
      </c>
      <c r="I745" s="45">
        <f t="shared" si="104"/>
        <v>0</v>
      </c>
    </row>
    <row r="746" spans="2:9" ht="12.4" customHeight="1" x14ac:dyDescent="0.25">
      <c r="B746" s="11" t="s">
        <v>1375</v>
      </c>
      <c r="C746" s="71" t="s">
        <v>1376</v>
      </c>
      <c r="D746" s="15" t="s">
        <v>30</v>
      </c>
      <c r="E746" s="143">
        <v>135</v>
      </c>
      <c r="F746" s="5">
        <v>5632</v>
      </c>
      <c r="G746" s="8">
        <f t="shared" ref="G746:G752" si="105">+F746*E746</f>
        <v>760320</v>
      </c>
      <c r="H746" s="45">
        <f t="shared" si="103"/>
        <v>0.16607460323591883</v>
      </c>
      <c r="I746" s="45">
        <f t="shared" si="104"/>
        <v>22.420071436849042</v>
      </c>
    </row>
    <row r="747" spans="2:9" ht="14.65" customHeight="1" x14ac:dyDescent="0.25">
      <c r="B747" s="11" t="s">
        <v>1377</v>
      </c>
      <c r="C747" s="71" t="s">
        <v>1378</v>
      </c>
      <c r="D747" s="15" t="s">
        <v>33</v>
      </c>
      <c r="E747" s="143">
        <v>12</v>
      </c>
      <c r="F747" s="5">
        <v>8800</v>
      </c>
      <c r="G747" s="8">
        <f t="shared" si="105"/>
        <v>105600</v>
      </c>
      <c r="H747" s="45">
        <f t="shared" si="103"/>
        <v>0.25949156755612313</v>
      </c>
      <c r="I747" s="45">
        <f t="shared" si="104"/>
        <v>3.1138988106734775</v>
      </c>
    </row>
    <row r="748" spans="2:9" ht="12.4" customHeight="1" x14ac:dyDescent="0.25">
      <c r="B748" s="11" t="s">
        <v>1379</v>
      </c>
      <c r="C748" s="71" t="s">
        <v>1380</v>
      </c>
      <c r="D748" s="15" t="s">
        <v>33</v>
      </c>
      <c r="E748" s="143">
        <v>28</v>
      </c>
      <c r="F748" s="5">
        <v>38720</v>
      </c>
      <c r="G748" s="8">
        <f t="shared" si="105"/>
        <v>1084160</v>
      </c>
      <c r="H748" s="45">
        <f t="shared" si="103"/>
        <v>1.1417628972469418</v>
      </c>
      <c r="I748" s="45">
        <f t="shared" si="104"/>
        <v>31.969361122914371</v>
      </c>
    </row>
    <row r="749" spans="2:9" ht="12.4" customHeight="1" x14ac:dyDescent="0.25">
      <c r="B749" s="11" t="s">
        <v>1381</v>
      </c>
      <c r="C749" s="71" t="s">
        <v>1382</v>
      </c>
      <c r="D749" s="15" t="s">
        <v>30</v>
      </c>
      <c r="E749" s="143" t="s">
        <v>1383</v>
      </c>
      <c r="F749" s="5">
        <v>13321</v>
      </c>
      <c r="G749" s="8">
        <f t="shared" si="105"/>
        <v>13420374.66</v>
      </c>
      <c r="H749" s="45">
        <f t="shared" si="103"/>
        <v>0.39280536038808145</v>
      </c>
      <c r="I749" s="45">
        <f t="shared" si="104"/>
        <v>395.73568837657655</v>
      </c>
    </row>
    <row r="750" spans="2:9" ht="12.4" customHeight="1" x14ac:dyDescent="0.25">
      <c r="B750" s="11" t="s">
        <v>1384</v>
      </c>
      <c r="C750" s="71" t="s">
        <v>1385</v>
      </c>
      <c r="D750" s="15" t="s">
        <v>30</v>
      </c>
      <c r="E750" s="143" t="s">
        <v>1383</v>
      </c>
      <c r="F750" s="5">
        <v>45517</v>
      </c>
      <c r="G750" s="8">
        <f t="shared" si="105"/>
        <v>45856556.82</v>
      </c>
      <c r="H750" s="45">
        <f t="shared" si="103"/>
        <v>1.3421906455059156</v>
      </c>
      <c r="I750" s="45">
        <f t="shared" si="104"/>
        <v>1352.2033877213898</v>
      </c>
    </row>
    <row r="751" spans="2:9" ht="12.4" customHeight="1" x14ac:dyDescent="0.25">
      <c r="B751" s="11" t="s">
        <v>1386</v>
      </c>
      <c r="C751" s="71" t="s">
        <v>1387</v>
      </c>
      <c r="D751" s="15" t="s">
        <v>1318</v>
      </c>
      <c r="E751" s="143" t="s">
        <v>1388</v>
      </c>
      <c r="F751" s="5">
        <v>28309</v>
      </c>
      <c r="G751" s="8">
        <f t="shared" si="105"/>
        <v>8011447</v>
      </c>
      <c r="H751" s="45">
        <f t="shared" si="103"/>
        <v>0.8347666802211694</v>
      </c>
      <c r="I751" s="45">
        <f t="shared" si="104"/>
        <v>236.23897050259094</v>
      </c>
    </row>
    <row r="752" spans="2:9" ht="12.4" customHeight="1" x14ac:dyDescent="0.25">
      <c r="B752" s="11" t="s">
        <v>1389</v>
      </c>
      <c r="C752" s="71" t="s">
        <v>620</v>
      </c>
      <c r="D752" s="15" t="s">
        <v>30</v>
      </c>
      <c r="E752" s="143" t="s">
        <v>1390</v>
      </c>
      <c r="F752" s="5">
        <v>7770</v>
      </c>
      <c r="G752" s="8">
        <f t="shared" si="105"/>
        <v>8610714</v>
      </c>
      <c r="H752" s="45">
        <f t="shared" si="103"/>
        <v>0.22911925908080419</v>
      </c>
      <c r="I752" s="45">
        <f t="shared" si="104"/>
        <v>253.90996291334721</v>
      </c>
    </row>
    <row r="753" spans="2:9" ht="13.15" customHeight="1" x14ac:dyDescent="0.25">
      <c r="B753" s="29" t="s">
        <v>1391</v>
      </c>
      <c r="C753" s="93" t="s">
        <v>1392</v>
      </c>
      <c r="D753" s="82"/>
      <c r="E753" s="143"/>
      <c r="F753" s="5"/>
      <c r="G753" s="7"/>
      <c r="H753" s="45">
        <f t="shared" si="103"/>
        <v>0</v>
      </c>
      <c r="I753" s="45">
        <f t="shared" si="104"/>
        <v>0</v>
      </c>
    </row>
    <row r="754" spans="2:9" ht="12.4" customHeight="1" x14ac:dyDescent="0.25">
      <c r="B754" s="11" t="s">
        <v>1393</v>
      </c>
      <c r="C754" s="94" t="s">
        <v>1394</v>
      </c>
      <c r="D754" s="15" t="s">
        <v>33</v>
      </c>
      <c r="E754" s="143">
        <v>528</v>
      </c>
      <c r="F754" s="5">
        <v>5632</v>
      </c>
      <c r="G754" s="8">
        <f t="shared" ref="G754:G766" si="106">+F754*E754</f>
        <v>2973696</v>
      </c>
      <c r="H754" s="45">
        <f t="shared" si="103"/>
        <v>0.16607460323591883</v>
      </c>
      <c r="I754" s="45">
        <f t="shared" si="104"/>
        <v>87.687390508565144</v>
      </c>
    </row>
    <row r="755" spans="2:9" ht="12.4" customHeight="1" x14ac:dyDescent="0.25">
      <c r="B755" s="11" t="s">
        <v>1395</v>
      </c>
      <c r="C755" s="94" t="s">
        <v>1396</v>
      </c>
      <c r="D755" s="15" t="s">
        <v>33</v>
      </c>
      <c r="E755" s="143">
        <v>132</v>
      </c>
      <c r="F755" s="5">
        <v>7920</v>
      </c>
      <c r="G755" s="8">
        <f t="shared" si="106"/>
        <v>1045440</v>
      </c>
      <c r="H755" s="45">
        <f t="shared" si="103"/>
        <v>0.23354241080051083</v>
      </c>
      <c r="I755" s="45">
        <f t="shared" si="104"/>
        <v>30.82759822566743</v>
      </c>
    </row>
    <row r="756" spans="2:9" ht="12.4" customHeight="1" x14ac:dyDescent="0.25">
      <c r="B756" s="11" t="s">
        <v>1397</v>
      </c>
      <c r="C756" s="94" t="s">
        <v>1398</v>
      </c>
      <c r="D756" s="15" t="s">
        <v>33</v>
      </c>
      <c r="E756" s="143">
        <v>176</v>
      </c>
      <c r="F756" s="5">
        <v>9680</v>
      </c>
      <c r="G756" s="8">
        <f t="shared" si="106"/>
        <v>1703680</v>
      </c>
      <c r="H756" s="45">
        <f t="shared" si="103"/>
        <v>0.28544072431173545</v>
      </c>
      <c r="I756" s="45">
        <f t="shared" si="104"/>
        <v>50.237567478865436</v>
      </c>
    </row>
    <row r="757" spans="2:9" ht="12.4" customHeight="1" x14ac:dyDescent="0.25">
      <c r="B757" s="11" t="s">
        <v>1399</v>
      </c>
      <c r="C757" s="94" t="s">
        <v>1400</v>
      </c>
      <c r="D757" s="15" t="s">
        <v>15</v>
      </c>
      <c r="E757" s="144" t="s">
        <v>1401</v>
      </c>
      <c r="F757" s="5">
        <v>404104</v>
      </c>
      <c r="G757" s="8">
        <f t="shared" si="106"/>
        <v>3232832</v>
      </c>
      <c r="H757" s="45">
        <f t="shared" si="103"/>
        <v>11.916088683602226</v>
      </c>
      <c r="I757" s="45">
        <f t="shared" si="104"/>
        <v>95.328709468817806</v>
      </c>
    </row>
    <row r="758" spans="2:9" ht="12.4" customHeight="1" x14ac:dyDescent="0.25">
      <c r="B758" s="11" t="s">
        <v>1402</v>
      </c>
      <c r="C758" s="94" t="s">
        <v>1403</v>
      </c>
      <c r="D758" s="15" t="s">
        <v>15</v>
      </c>
      <c r="E758" s="144" t="s">
        <v>1404</v>
      </c>
      <c r="F758" s="5">
        <v>1019145</v>
      </c>
      <c r="G758" s="8">
        <f t="shared" si="106"/>
        <v>2038290</v>
      </c>
      <c r="H758" s="45">
        <f t="shared" si="103"/>
        <v>30.052219729202857</v>
      </c>
      <c r="I758" s="45">
        <f t="shared" si="104"/>
        <v>60.104439458405714</v>
      </c>
    </row>
    <row r="759" spans="2:9" ht="12.4" customHeight="1" x14ac:dyDescent="0.25">
      <c r="B759" s="11" t="s">
        <v>1405</v>
      </c>
      <c r="C759" s="94" t="s">
        <v>1406</v>
      </c>
      <c r="D759" s="15" t="s">
        <v>15</v>
      </c>
      <c r="E759" s="144" t="s">
        <v>1407</v>
      </c>
      <c r="F759" s="5">
        <v>757697</v>
      </c>
      <c r="G759" s="8">
        <f t="shared" si="106"/>
        <v>3030788</v>
      </c>
      <c r="H759" s="45">
        <f t="shared" si="103"/>
        <v>22.342725257110438</v>
      </c>
      <c r="I759" s="45">
        <f t="shared" si="104"/>
        <v>89.37090102844175</v>
      </c>
    </row>
    <row r="760" spans="2:9" ht="12.4" customHeight="1" x14ac:dyDescent="0.25">
      <c r="B760" s="11" t="s">
        <v>1408</v>
      </c>
      <c r="C760" s="94" t="s">
        <v>1409</v>
      </c>
      <c r="D760" s="15" t="s">
        <v>1318</v>
      </c>
      <c r="E760" s="144" t="s">
        <v>1410</v>
      </c>
      <c r="F760" s="5">
        <v>72716</v>
      </c>
      <c r="G760" s="8">
        <f t="shared" si="106"/>
        <v>1381604</v>
      </c>
      <c r="H760" s="45">
        <f t="shared" si="103"/>
        <v>2.1442260030012559</v>
      </c>
      <c r="I760" s="45">
        <f t="shared" si="104"/>
        <v>40.74029405702386</v>
      </c>
    </row>
    <row r="761" spans="2:9" ht="12.4" customHeight="1" x14ac:dyDescent="0.25">
      <c r="B761" s="11" t="s">
        <v>1411</v>
      </c>
      <c r="C761" s="94" t="s">
        <v>1412</v>
      </c>
      <c r="D761" s="15" t="s">
        <v>1318</v>
      </c>
      <c r="E761" s="144" t="s">
        <v>1413</v>
      </c>
      <c r="F761" s="5">
        <v>79932</v>
      </c>
      <c r="G761" s="8">
        <f t="shared" si="106"/>
        <v>6898131.5999999996</v>
      </c>
      <c r="H761" s="45">
        <f t="shared" si="103"/>
        <v>2.3570090883972767</v>
      </c>
      <c r="I761" s="45">
        <f t="shared" si="104"/>
        <v>203.40988432868497</v>
      </c>
    </row>
    <row r="762" spans="2:9" ht="12.4" customHeight="1" x14ac:dyDescent="0.25">
      <c r="B762" s="11" t="s">
        <v>1414</v>
      </c>
      <c r="C762" s="94" t="s">
        <v>1415</v>
      </c>
      <c r="D762" s="15" t="s">
        <v>1318</v>
      </c>
      <c r="E762" s="144" t="s">
        <v>1416</v>
      </c>
      <c r="F762" s="5">
        <v>32750</v>
      </c>
      <c r="G762" s="8">
        <f t="shared" si="106"/>
        <v>1025075</v>
      </c>
      <c r="H762" s="45">
        <f t="shared" si="103"/>
        <v>0.96572145880261739</v>
      </c>
      <c r="I762" s="45">
        <f t="shared" si="104"/>
        <v>30.227081660521925</v>
      </c>
    </row>
    <row r="763" spans="2:9" ht="12.4" customHeight="1" x14ac:dyDescent="0.25">
      <c r="B763" s="11" t="s">
        <v>1417</v>
      </c>
      <c r="C763" s="94" t="s">
        <v>1418</v>
      </c>
      <c r="D763" s="15" t="s">
        <v>1318</v>
      </c>
      <c r="E763" s="144" t="s">
        <v>1419</v>
      </c>
      <c r="F763" s="5">
        <v>54954</v>
      </c>
      <c r="G763" s="8">
        <f t="shared" si="106"/>
        <v>5830619.3999999994</v>
      </c>
      <c r="H763" s="45">
        <f t="shared" si="103"/>
        <v>1.6204658640317264</v>
      </c>
      <c r="I763" s="45">
        <f t="shared" si="104"/>
        <v>171.93142817376616</v>
      </c>
    </row>
    <row r="764" spans="2:9" ht="12.4" customHeight="1" x14ac:dyDescent="0.25">
      <c r="B764" s="11" t="s">
        <v>1420</v>
      </c>
      <c r="C764" s="94" t="s">
        <v>1421</v>
      </c>
      <c r="D764" s="15" t="s">
        <v>1318</v>
      </c>
      <c r="E764" s="144" t="s">
        <v>1422</v>
      </c>
      <c r="F764" s="5">
        <v>89925</v>
      </c>
      <c r="G764" s="8">
        <f t="shared" si="106"/>
        <v>4496250</v>
      </c>
      <c r="H764" s="45">
        <f t="shared" si="103"/>
        <v>2.6516794559641332</v>
      </c>
      <c r="I764" s="45">
        <f t="shared" si="104"/>
        <v>132.58397279820667</v>
      </c>
    </row>
    <row r="765" spans="2:9" x14ac:dyDescent="0.25">
      <c r="B765" s="11" t="s">
        <v>1423</v>
      </c>
      <c r="C765" s="94" t="s">
        <v>1424</v>
      </c>
      <c r="D765" s="15" t="s">
        <v>1318</v>
      </c>
      <c r="E765" s="144" t="s">
        <v>1425</v>
      </c>
      <c r="F765" s="5">
        <v>118789</v>
      </c>
      <c r="G765" s="8">
        <f t="shared" si="106"/>
        <v>9016085.1000000015</v>
      </c>
      <c r="H765" s="45">
        <f t="shared" si="103"/>
        <v>3.5028117975482176</v>
      </c>
      <c r="I765" s="45">
        <f t="shared" si="104"/>
        <v>265.86341543390972</v>
      </c>
    </row>
    <row r="766" spans="2:9" x14ac:dyDescent="0.25">
      <c r="B766" s="11" t="s">
        <v>1426</v>
      </c>
      <c r="C766" s="94" t="s">
        <v>1427</v>
      </c>
      <c r="D766" s="15" t="s">
        <v>33</v>
      </c>
      <c r="E766" s="144" t="s">
        <v>1428</v>
      </c>
      <c r="F766" s="5">
        <v>296973</v>
      </c>
      <c r="G766" s="8">
        <f t="shared" si="106"/>
        <v>52267248</v>
      </c>
      <c r="H766" s="45">
        <f t="shared" si="103"/>
        <v>8.7570442377096089</v>
      </c>
      <c r="I766" s="45">
        <f t="shared" si="104"/>
        <v>1541.2397858368911</v>
      </c>
    </row>
    <row r="767" spans="2:9" ht="13" x14ac:dyDescent="0.25">
      <c r="B767" s="29" t="s">
        <v>1429</v>
      </c>
      <c r="C767" s="93" t="s">
        <v>1430</v>
      </c>
      <c r="D767" s="82"/>
      <c r="E767" s="143"/>
      <c r="F767" s="5"/>
      <c r="G767" s="7"/>
      <c r="H767" s="45">
        <f t="shared" si="103"/>
        <v>0</v>
      </c>
      <c r="I767" s="45">
        <f t="shared" si="104"/>
        <v>0</v>
      </c>
    </row>
    <row r="768" spans="2:9" x14ac:dyDescent="0.25">
      <c r="B768" s="11" t="s">
        <v>1431</v>
      </c>
      <c r="C768" s="95" t="s">
        <v>1432</v>
      </c>
      <c r="D768" s="129" t="s">
        <v>30</v>
      </c>
      <c r="E768" s="143" t="s">
        <v>1433</v>
      </c>
      <c r="F768" s="5">
        <v>7771</v>
      </c>
      <c r="G768" s="8">
        <f t="shared" ref="G768:G786" si="107">+F768*E768</f>
        <v>1391009</v>
      </c>
      <c r="H768" s="45">
        <f t="shared" si="103"/>
        <v>0.22914874675893557</v>
      </c>
      <c r="I768" s="45">
        <f t="shared" si="104"/>
        <v>41.017625669849465</v>
      </c>
    </row>
    <row r="769" spans="2:9" x14ac:dyDescent="0.25">
      <c r="B769" s="11" t="s">
        <v>1434</v>
      </c>
      <c r="C769" s="95" t="s">
        <v>1435</v>
      </c>
      <c r="D769" s="129" t="s">
        <v>1318</v>
      </c>
      <c r="E769" s="143" t="s">
        <v>1436</v>
      </c>
      <c r="F769" s="5">
        <v>9436</v>
      </c>
      <c r="G769" s="8">
        <f t="shared" si="107"/>
        <v>698264</v>
      </c>
      <c r="H769" s="45">
        <f t="shared" si="103"/>
        <v>0.27824573084767934</v>
      </c>
      <c r="I769" s="45">
        <f t="shared" si="104"/>
        <v>20.590184082728271</v>
      </c>
    </row>
    <row r="770" spans="2:9" x14ac:dyDescent="0.25">
      <c r="B770" s="11" t="s">
        <v>1437</v>
      </c>
      <c r="C770" s="95" t="s">
        <v>1438</v>
      </c>
      <c r="D770" s="129" t="s">
        <v>30</v>
      </c>
      <c r="E770" s="143" t="s">
        <v>1439</v>
      </c>
      <c r="F770" s="5">
        <v>24423</v>
      </c>
      <c r="G770" s="8">
        <f t="shared" si="107"/>
        <v>6740748</v>
      </c>
      <c r="H770" s="45">
        <f t="shared" si="103"/>
        <v>0.72017756300263591</v>
      </c>
      <c r="I770" s="45">
        <f t="shared" si="104"/>
        <v>198.76900738872752</v>
      </c>
    </row>
    <row r="771" spans="2:9" x14ac:dyDescent="0.25">
      <c r="B771" s="11" t="s">
        <v>1440</v>
      </c>
      <c r="C771" s="94" t="s">
        <v>1376</v>
      </c>
      <c r="D771" s="15" t="s">
        <v>30</v>
      </c>
      <c r="E771" s="143">
        <v>135</v>
      </c>
      <c r="F771" s="5">
        <v>5632</v>
      </c>
      <c r="G771" s="8">
        <f t="shared" si="107"/>
        <v>760320</v>
      </c>
      <c r="H771" s="45">
        <f t="shared" ref="H771:H802" si="108">+F771/$C$7</f>
        <v>0.16607460323591883</v>
      </c>
      <c r="I771" s="45">
        <f t="shared" ref="I771:I802" si="109">+H771*E771</f>
        <v>22.420071436849042</v>
      </c>
    </row>
    <row r="772" spans="2:9" x14ac:dyDescent="0.25">
      <c r="B772" s="11" t="s">
        <v>1441</v>
      </c>
      <c r="C772" s="94" t="s">
        <v>1378</v>
      </c>
      <c r="D772" s="15" t="s">
        <v>33</v>
      </c>
      <c r="E772" s="143">
        <v>12</v>
      </c>
      <c r="F772" s="5">
        <v>8800</v>
      </c>
      <c r="G772" s="8">
        <f t="shared" si="107"/>
        <v>105600</v>
      </c>
      <c r="H772" s="45">
        <f t="shared" si="108"/>
        <v>0.25949156755612313</v>
      </c>
      <c r="I772" s="45">
        <f t="shared" si="109"/>
        <v>3.1138988106734775</v>
      </c>
    </row>
    <row r="773" spans="2:9" x14ac:dyDescent="0.25">
      <c r="B773" s="11" t="s">
        <v>1442</v>
      </c>
      <c r="C773" s="94" t="s">
        <v>1380</v>
      </c>
      <c r="D773" s="15" t="s">
        <v>33</v>
      </c>
      <c r="E773" s="143">
        <v>28</v>
      </c>
      <c r="F773" s="5">
        <v>38720</v>
      </c>
      <c r="G773" s="8">
        <f t="shared" si="107"/>
        <v>1084160</v>
      </c>
      <c r="H773" s="45">
        <f t="shared" si="108"/>
        <v>1.1417628972469418</v>
      </c>
      <c r="I773" s="45">
        <f t="shared" si="109"/>
        <v>31.969361122914371</v>
      </c>
    </row>
    <row r="774" spans="2:9" x14ac:dyDescent="0.25">
      <c r="B774" s="11" t="s">
        <v>1443</v>
      </c>
      <c r="C774" s="94" t="s">
        <v>1444</v>
      </c>
      <c r="D774" s="15" t="s">
        <v>30</v>
      </c>
      <c r="E774" s="143">
        <v>135</v>
      </c>
      <c r="F774" s="5">
        <v>1760</v>
      </c>
      <c r="G774" s="8">
        <f t="shared" si="107"/>
        <v>237600</v>
      </c>
      <c r="H774" s="45">
        <f t="shared" si="108"/>
        <v>5.1898313511224634E-2</v>
      </c>
      <c r="I774" s="45">
        <f t="shared" si="109"/>
        <v>7.0062723240153257</v>
      </c>
    </row>
    <row r="775" spans="2:9" ht="12.4" customHeight="1" x14ac:dyDescent="0.25">
      <c r="B775" s="11" t="s">
        <v>1445</v>
      </c>
      <c r="C775" s="94" t="s">
        <v>1446</v>
      </c>
      <c r="D775" s="15" t="s">
        <v>30</v>
      </c>
      <c r="E775" s="143">
        <v>135</v>
      </c>
      <c r="F775" s="5">
        <v>17322</v>
      </c>
      <c r="G775" s="8">
        <f t="shared" si="107"/>
        <v>2338470</v>
      </c>
      <c r="H775" s="45">
        <f t="shared" si="108"/>
        <v>0.51078556059172331</v>
      </c>
      <c r="I775" s="45">
        <f t="shared" si="109"/>
        <v>68.956050679882651</v>
      </c>
    </row>
    <row r="776" spans="2:9" x14ac:dyDescent="0.25">
      <c r="B776" s="11" t="s">
        <v>1447</v>
      </c>
      <c r="C776" s="95" t="s">
        <v>1385</v>
      </c>
      <c r="D776" s="129" t="s">
        <v>30</v>
      </c>
      <c r="E776" s="143" t="s">
        <v>1448</v>
      </c>
      <c r="F776" s="5">
        <v>45517</v>
      </c>
      <c r="G776" s="8">
        <f t="shared" si="107"/>
        <v>15357435.799999999</v>
      </c>
      <c r="H776" s="45">
        <f t="shared" si="108"/>
        <v>1.3421906455059156</v>
      </c>
      <c r="I776" s="45">
        <f t="shared" si="109"/>
        <v>452.8551237936959</v>
      </c>
    </row>
    <row r="777" spans="2:9" x14ac:dyDescent="0.25">
      <c r="B777" s="11" t="s">
        <v>1449</v>
      </c>
      <c r="C777" s="95" t="s">
        <v>1450</v>
      </c>
      <c r="D777" s="129" t="s">
        <v>30</v>
      </c>
      <c r="E777" s="143" t="s">
        <v>1451</v>
      </c>
      <c r="F777" s="5">
        <v>7770</v>
      </c>
      <c r="G777" s="8">
        <f t="shared" si="107"/>
        <v>6358968</v>
      </c>
      <c r="H777" s="45">
        <f t="shared" si="108"/>
        <v>0.22911925908080419</v>
      </c>
      <c r="I777" s="45">
        <f t="shared" si="109"/>
        <v>187.51120163173013</v>
      </c>
    </row>
    <row r="778" spans="2:9" x14ac:dyDescent="0.25">
      <c r="B778" s="11" t="s">
        <v>1452</v>
      </c>
      <c r="C778" s="95" t="s">
        <v>1453</v>
      </c>
      <c r="D778" s="129" t="s">
        <v>30</v>
      </c>
      <c r="E778" s="143" t="s">
        <v>1451</v>
      </c>
      <c r="F778" s="5">
        <v>7770</v>
      </c>
      <c r="G778" s="8">
        <f t="shared" si="107"/>
        <v>6358968</v>
      </c>
      <c r="H778" s="45">
        <f t="shared" si="108"/>
        <v>0.22911925908080419</v>
      </c>
      <c r="I778" s="45">
        <f t="shared" si="109"/>
        <v>187.51120163173013</v>
      </c>
    </row>
    <row r="779" spans="2:9" x14ac:dyDescent="0.25">
      <c r="B779" s="11" t="s">
        <v>1454</v>
      </c>
      <c r="C779" s="95" t="s">
        <v>1387</v>
      </c>
      <c r="D779" s="129" t="s">
        <v>1318</v>
      </c>
      <c r="E779" s="143" t="s">
        <v>1455</v>
      </c>
      <c r="F779" s="5">
        <v>28309</v>
      </c>
      <c r="G779" s="8">
        <f t="shared" si="107"/>
        <v>3433881.6999999997</v>
      </c>
      <c r="H779" s="45">
        <f t="shared" si="108"/>
        <v>0.8347666802211694</v>
      </c>
      <c r="I779" s="45">
        <f t="shared" si="109"/>
        <v>101.25719831082785</v>
      </c>
    </row>
    <row r="780" spans="2:9" x14ac:dyDescent="0.25">
      <c r="B780" s="11" t="s">
        <v>1456</v>
      </c>
      <c r="C780" s="95" t="s">
        <v>1457</v>
      </c>
      <c r="D780" s="129" t="s">
        <v>1318</v>
      </c>
      <c r="E780" s="143" t="s">
        <v>1458</v>
      </c>
      <c r="F780" s="5">
        <v>41076</v>
      </c>
      <c r="G780" s="8">
        <f t="shared" si="107"/>
        <v>2016831.6</v>
      </c>
      <c r="H780" s="45">
        <f t="shared" si="108"/>
        <v>1.2112358669244676</v>
      </c>
      <c r="I780" s="45">
        <f t="shared" si="109"/>
        <v>59.471681065991362</v>
      </c>
    </row>
    <row r="781" spans="2:9" x14ac:dyDescent="0.25">
      <c r="B781" s="11" t="s">
        <v>1459</v>
      </c>
      <c r="C781" s="95" t="s">
        <v>1460</v>
      </c>
      <c r="D781" s="129" t="s">
        <v>30</v>
      </c>
      <c r="E781" s="143" t="s">
        <v>1458</v>
      </c>
      <c r="F781" s="5">
        <v>9437</v>
      </c>
      <c r="G781" s="8">
        <f t="shared" si="107"/>
        <v>463356.7</v>
      </c>
      <c r="H781" s="45">
        <f t="shared" si="108"/>
        <v>0.27827521852581072</v>
      </c>
      <c r="I781" s="45">
        <f t="shared" si="109"/>
        <v>13.663313229617307</v>
      </c>
    </row>
    <row r="782" spans="2:9" x14ac:dyDescent="0.25">
      <c r="B782" s="11" t="s">
        <v>1461</v>
      </c>
      <c r="C782" s="95" t="s">
        <v>620</v>
      </c>
      <c r="D782" s="129" t="s">
        <v>30</v>
      </c>
      <c r="E782" s="143" t="s">
        <v>1462</v>
      </c>
      <c r="F782" s="5">
        <v>7770</v>
      </c>
      <c r="G782" s="8">
        <f t="shared" si="107"/>
        <v>2883447</v>
      </c>
      <c r="H782" s="45">
        <f t="shared" si="108"/>
        <v>0.22911925908080419</v>
      </c>
      <c r="I782" s="45">
        <f t="shared" si="109"/>
        <v>85.026157044886446</v>
      </c>
    </row>
    <row r="783" spans="2:9" x14ac:dyDescent="0.25">
      <c r="B783" s="11" t="s">
        <v>1463</v>
      </c>
      <c r="C783" s="95" t="s">
        <v>1464</v>
      </c>
      <c r="D783" s="129" t="s">
        <v>15</v>
      </c>
      <c r="E783" s="143" t="s">
        <v>1404</v>
      </c>
      <c r="F783" s="5">
        <v>240354</v>
      </c>
      <c r="G783" s="8">
        <f t="shared" si="107"/>
        <v>480708</v>
      </c>
      <c r="H783" s="45">
        <f t="shared" si="108"/>
        <v>7.0874813895891391</v>
      </c>
      <c r="I783" s="45">
        <f t="shared" si="109"/>
        <v>14.174962779178278</v>
      </c>
    </row>
    <row r="784" spans="2:9" x14ac:dyDescent="0.25">
      <c r="B784" s="11" t="s">
        <v>1465</v>
      </c>
      <c r="C784" s="95" t="s">
        <v>1403</v>
      </c>
      <c r="D784" s="129" t="s">
        <v>15</v>
      </c>
      <c r="E784" s="143" t="s">
        <v>1466</v>
      </c>
      <c r="F784" s="5">
        <v>404104</v>
      </c>
      <c r="G784" s="8">
        <f t="shared" si="107"/>
        <v>2424624</v>
      </c>
      <c r="H784" s="45">
        <f t="shared" si="108"/>
        <v>11.916088683602226</v>
      </c>
      <c r="I784" s="45">
        <f t="shared" si="109"/>
        <v>71.496532101613354</v>
      </c>
    </row>
    <row r="785" spans="2:16" x14ac:dyDescent="0.25">
      <c r="B785" s="11" t="s">
        <v>1467</v>
      </c>
      <c r="C785" s="95" t="s">
        <v>1468</v>
      </c>
      <c r="D785" s="129" t="s">
        <v>15</v>
      </c>
      <c r="E785" s="143" t="s">
        <v>1469</v>
      </c>
      <c r="F785" s="5">
        <v>1019145</v>
      </c>
      <c r="G785" s="8">
        <f t="shared" si="107"/>
        <v>1019145</v>
      </c>
      <c r="H785" s="45">
        <f t="shared" si="108"/>
        <v>30.052219729202857</v>
      </c>
      <c r="I785" s="45">
        <f t="shared" si="109"/>
        <v>30.052219729202857</v>
      </c>
    </row>
    <row r="786" spans="2:16" x14ac:dyDescent="0.25">
      <c r="B786" s="11" t="s">
        <v>1470</v>
      </c>
      <c r="C786" s="95" t="s">
        <v>1471</v>
      </c>
      <c r="D786" s="129" t="s">
        <v>1318</v>
      </c>
      <c r="E786" s="143" t="s">
        <v>1472</v>
      </c>
      <c r="F786" s="5">
        <v>79932</v>
      </c>
      <c r="G786" s="8">
        <f t="shared" si="107"/>
        <v>18144564</v>
      </c>
      <c r="H786" s="45">
        <f t="shared" si="108"/>
        <v>2.3570090883972767</v>
      </c>
      <c r="I786" s="45">
        <f t="shared" si="109"/>
        <v>535.04106306618178</v>
      </c>
    </row>
    <row r="787" spans="2:16" ht="13" x14ac:dyDescent="0.25">
      <c r="B787" s="29" t="s">
        <v>1473</v>
      </c>
      <c r="C787" s="42" t="s">
        <v>1474</v>
      </c>
      <c r="D787" s="15"/>
      <c r="E787" s="12"/>
      <c r="F787" s="5"/>
      <c r="G787" s="5"/>
      <c r="H787" s="45">
        <f t="shared" si="108"/>
        <v>0</v>
      </c>
      <c r="I787" s="45">
        <f t="shared" si="109"/>
        <v>0</v>
      </c>
    </row>
    <row r="788" spans="2:16" x14ac:dyDescent="0.25">
      <c r="B788" s="11" t="s">
        <v>1475</v>
      </c>
      <c r="C788" s="17" t="s">
        <v>1476</v>
      </c>
      <c r="D788" s="15"/>
      <c r="E788" s="12"/>
      <c r="F788" s="5"/>
      <c r="G788" s="5"/>
      <c r="H788" s="45">
        <f t="shared" si="108"/>
        <v>0</v>
      </c>
      <c r="I788" s="45">
        <f t="shared" si="109"/>
        <v>0</v>
      </c>
    </row>
    <row r="789" spans="2:16" x14ac:dyDescent="0.25">
      <c r="B789" s="11" t="s">
        <v>1477</v>
      </c>
      <c r="C789" s="6" t="s">
        <v>1478</v>
      </c>
      <c r="D789" s="15" t="s">
        <v>15</v>
      </c>
      <c r="E789" s="12">
        <v>4</v>
      </c>
      <c r="F789" s="5">
        <v>713366</v>
      </c>
      <c r="G789" s="5">
        <f>+F789*E789</f>
        <v>2853464</v>
      </c>
      <c r="H789" s="45">
        <f t="shared" si="108"/>
        <v>21.035506997868335</v>
      </c>
      <c r="I789" s="45">
        <f t="shared" si="109"/>
        <v>84.142027991473341</v>
      </c>
    </row>
    <row r="790" spans="2:16" ht="13.5" customHeight="1" x14ac:dyDescent="0.25">
      <c r="B790" s="11" t="s">
        <v>1479</v>
      </c>
      <c r="C790" s="96" t="s">
        <v>1480</v>
      </c>
      <c r="D790" s="15" t="s">
        <v>15</v>
      </c>
      <c r="E790" s="12">
        <v>4</v>
      </c>
      <c r="F790" s="5">
        <v>713366</v>
      </c>
      <c r="G790" s="5">
        <f>+F790*E790</f>
        <v>2853464</v>
      </c>
      <c r="H790" s="45">
        <f t="shared" si="108"/>
        <v>21.035506997868335</v>
      </c>
      <c r="I790" s="45">
        <f t="shared" si="109"/>
        <v>84.142027991473341</v>
      </c>
    </row>
    <row r="791" spans="2:16" ht="13.5" customHeight="1" x14ac:dyDescent="0.25">
      <c r="B791" s="11" t="s">
        <v>1481</v>
      </c>
      <c r="C791" s="6" t="s">
        <v>1482</v>
      </c>
      <c r="D791" s="15" t="s">
        <v>15</v>
      </c>
      <c r="E791" s="12">
        <v>4</v>
      </c>
      <c r="F791" s="5">
        <v>713366</v>
      </c>
      <c r="G791" s="5">
        <f>+F791*E791</f>
        <v>2853464</v>
      </c>
      <c r="H791" s="45">
        <f t="shared" si="108"/>
        <v>21.035506997868335</v>
      </c>
      <c r="I791" s="45">
        <f t="shared" si="109"/>
        <v>84.142027991473341</v>
      </c>
    </row>
    <row r="792" spans="2:16" ht="13.5" customHeight="1" x14ac:dyDescent="0.25">
      <c r="B792" s="11" t="s">
        <v>1483</v>
      </c>
      <c r="C792" s="6" t="s">
        <v>1484</v>
      </c>
      <c r="D792" s="15" t="s">
        <v>15</v>
      </c>
      <c r="E792" s="12">
        <v>2</v>
      </c>
      <c r="F792" s="5">
        <v>713366</v>
      </c>
      <c r="G792" s="5">
        <f>+F792*E792</f>
        <v>1426732</v>
      </c>
      <c r="H792" s="45">
        <f t="shared" si="108"/>
        <v>21.035506997868335</v>
      </c>
      <c r="I792" s="45">
        <f t="shared" si="109"/>
        <v>42.071013995736671</v>
      </c>
    </row>
    <row r="793" spans="2:16" ht="13.5" customHeight="1" x14ac:dyDescent="0.25">
      <c r="B793" s="11" t="s">
        <v>1485</v>
      </c>
      <c r="C793" s="6" t="s">
        <v>1486</v>
      </c>
      <c r="D793" s="15" t="s">
        <v>15</v>
      </c>
      <c r="E793" s="12">
        <v>2</v>
      </c>
      <c r="F793" s="5">
        <v>713366</v>
      </c>
      <c r="G793" s="5">
        <f>+F793*E793</f>
        <v>1426732</v>
      </c>
      <c r="H793" s="45">
        <f t="shared" si="108"/>
        <v>21.035506997868335</v>
      </c>
      <c r="I793" s="45">
        <f t="shared" si="109"/>
        <v>42.071013995736671</v>
      </c>
    </row>
    <row r="794" spans="2:16" ht="13.5" customHeight="1" x14ac:dyDescent="0.25">
      <c r="B794" s="11" t="s">
        <v>1487</v>
      </c>
      <c r="C794" s="17" t="s">
        <v>1488</v>
      </c>
      <c r="D794" s="15"/>
      <c r="E794" s="12"/>
      <c r="F794" s="5"/>
      <c r="G794" s="5"/>
      <c r="H794" s="45">
        <f t="shared" si="108"/>
        <v>0</v>
      </c>
      <c r="I794" s="45">
        <f t="shared" si="109"/>
        <v>0</v>
      </c>
    </row>
    <row r="795" spans="2:16" ht="13.5" customHeight="1" x14ac:dyDescent="0.25">
      <c r="B795" s="11" t="s">
        <v>1489</v>
      </c>
      <c r="C795" s="6" t="s">
        <v>1490</v>
      </c>
      <c r="D795" s="15" t="s">
        <v>15</v>
      </c>
      <c r="E795" s="12">
        <v>5</v>
      </c>
      <c r="F795" s="5">
        <v>639793</v>
      </c>
      <c r="G795" s="5">
        <f t="shared" ref="G795:G804" si="110">+F795*E795</f>
        <v>3198965</v>
      </c>
      <c r="H795" s="45">
        <f t="shared" si="108"/>
        <v>18.866010054708489</v>
      </c>
      <c r="I795" s="45">
        <f t="shared" si="109"/>
        <v>94.33005027354244</v>
      </c>
      <c r="K795" s="3"/>
    </row>
    <row r="796" spans="2:16" ht="13.5" customHeight="1" x14ac:dyDescent="0.25">
      <c r="B796" s="11" t="s">
        <v>1491</v>
      </c>
      <c r="C796" s="6" t="s">
        <v>1492</v>
      </c>
      <c r="D796" s="15" t="s">
        <v>30</v>
      </c>
      <c r="E796" s="12">
        <v>1752</v>
      </c>
      <c r="F796" s="5">
        <v>6870</v>
      </c>
      <c r="G796" s="5">
        <f t="shared" si="110"/>
        <v>12036240</v>
      </c>
      <c r="H796" s="45">
        <f t="shared" si="108"/>
        <v>0.20258034876256431</v>
      </c>
      <c r="I796" s="45">
        <f t="shared" si="109"/>
        <v>354.92077103201268</v>
      </c>
      <c r="K796" s="3"/>
    </row>
    <row r="797" spans="2:16" ht="13.5" customHeight="1" x14ac:dyDescent="0.25">
      <c r="B797" s="11" t="s">
        <v>1493</v>
      </c>
      <c r="C797" s="6" t="s">
        <v>1494</v>
      </c>
      <c r="D797" s="15" t="s">
        <v>30</v>
      </c>
      <c r="E797" s="12">
        <v>211.5</v>
      </c>
      <c r="F797" s="5">
        <v>21890</v>
      </c>
      <c r="G797" s="5">
        <f t="shared" si="110"/>
        <v>4629735</v>
      </c>
      <c r="H797" s="45">
        <f t="shared" si="108"/>
        <v>0.64548527429585634</v>
      </c>
      <c r="I797" s="45">
        <f t="shared" si="109"/>
        <v>136.52013551357362</v>
      </c>
      <c r="K797" s="3"/>
    </row>
    <row r="798" spans="2:16" ht="13.5" customHeight="1" x14ac:dyDescent="0.25">
      <c r="B798" s="11" t="s">
        <v>1495</v>
      </c>
      <c r="C798" s="6" t="s">
        <v>1496</v>
      </c>
      <c r="D798" s="15" t="s">
        <v>15</v>
      </c>
      <c r="E798" s="12">
        <v>1</v>
      </c>
      <c r="F798" s="5">
        <v>815794</v>
      </c>
      <c r="G798" s="5">
        <f t="shared" si="110"/>
        <v>815794</v>
      </c>
      <c r="H798" s="45">
        <f t="shared" si="108"/>
        <v>24.055870893509084</v>
      </c>
      <c r="I798" s="45">
        <f t="shared" si="109"/>
        <v>24.055870893509084</v>
      </c>
      <c r="K798" s="3"/>
    </row>
    <row r="799" spans="2:16" ht="13.5" customHeight="1" x14ac:dyDescent="0.25">
      <c r="B799" s="11" t="s">
        <v>1497</v>
      </c>
      <c r="C799" s="6" t="s">
        <v>1498</v>
      </c>
      <c r="D799" s="15" t="s">
        <v>1318</v>
      </c>
      <c r="E799" s="12">
        <v>174</v>
      </c>
      <c r="F799" s="5">
        <v>12644</v>
      </c>
      <c r="G799" s="5">
        <f t="shared" si="110"/>
        <v>2200056</v>
      </c>
      <c r="H799" s="45">
        <f t="shared" si="108"/>
        <v>0.37284220229313875</v>
      </c>
      <c r="I799" s="45">
        <f t="shared" si="109"/>
        <v>64.874543199006141</v>
      </c>
      <c r="K799" s="3"/>
      <c r="P799" s="1">
        <f>N799*O799</f>
        <v>0</v>
      </c>
    </row>
    <row r="800" spans="2:16" ht="13.5" customHeight="1" x14ac:dyDescent="0.25">
      <c r="B800" s="11" t="s">
        <v>1499</v>
      </c>
      <c r="C800" s="6" t="s">
        <v>1500</v>
      </c>
      <c r="D800" s="15" t="s">
        <v>1318</v>
      </c>
      <c r="E800" s="12">
        <v>89</v>
      </c>
      <c r="F800" s="5">
        <v>11134</v>
      </c>
      <c r="G800" s="5">
        <f t="shared" si="110"/>
        <v>990926</v>
      </c>
      <c r="H800" s="45">
        <f t="shared" si="108"/>
        <v>0.32831580831475854</v>
      </c>
      <c r="I800" s="45">
        <f t="shared" si="109"/>
        <v>29.220106940013508</v>
      </c>
      <c r="K800" s="3"/>
    </row>
    <row r="801" spans="2:12" ht="13.5" customHeight="1" x14ac:dyDescent="0.25">
      <c r="B801" s="11" t="s">
        <v>1501</v>
      </c>
      <c r="C801" s="6" t="s">
        <v>1502</v>
      </c>
      <c r="D801" s="15" t="s">
        <v>15</v>
      </c>
      <c r="E801" s="12">
        <v>7</v>
      </c>
      <c r="F801" s="5">
        <v>255200</v>
      </c>
      <c r="G801" s="5">
        <f t="shared" si="110"/>
        <v>1786400</v>
      </c>
      <c r="H801" s="45">
        <f t="shared" si="108"/>
        <v>7.5252554591275711</v>
      </c>
      <c r="I801" s="45">
        <f t="shared" si="109"/>
        <v>52.676788213892998</v>
      </c>
      <c r="K801" s="3"/>
    </row>
    <row r="802" spans="2:12" ht="13.5" customHeight="1" x14ac:dyDescent="0.25">
      <c r="B802" s="11" t="s">
        <v>1503</v>
      </c>
      <c r="C802" s="6" t="s">
        <v>1504</v>
      </c>
      <c r="D802" s="15" t="s">
        <v>30</v>
      </c>
      <c r="E802" s="12">
        <v>92</v>
      </c>
      <c r="F802" s="5">
        <v>85514</v>
      </c>
      <c r="G802" s="5">
        <f t="shared" si="110"/>
        <v>7867288</v>
      </c>
      <c r="H802" s="45">
        <f t="shared" si="108"/>
        <v>2.5216093077266266</v>
      </c>
      <c r="I802" s="45">
        <f t="shared" si="109"/>
        <v>231.98805631084966</v>
      </c>
      <c r="K802" s="3"/>
    </row>
    <row r="803" spans="2:12" ht="13.5" customHeight="1" x14ac:dyDescent="0.25">
      <c r="B803" s="11" t="s">
        <v>1505</v>
      </c>
      <c r="C803" s="6" t="s">
        <v>1506</v>
      </c>
      <c r="D803" s="15" t="s">
        <v>15</v>
      </c>
      <c r="E803" s="12">
        <v>35</v>
      </c>
      <c r="F803" s="5">
        <v>89518</v>
      </c>
      <c r="G803" s="5">
        <f t="shared" si="110"/>
        <v>3133130</v>
      </c>
      <c r="H803" s="45">
        <f t="shared" ref="H803:H832" si="111">+F803/$C$7</f>
        <v>2.6396779709646627</v>
      </c>
      <c r="I803" s="45">
        <f t="shared" ref="I803:I832" si="112">+H803*E803</f>
        <v>92.388728983763201</v>
      </c>
      <c r="K803" s="3"/>
    </row>
    <row r="804" spans="2:12" ht="13.5" customHeight="1" x14ac:dyDescent="0.25">
      <c r="B804" s="11" t="s">
        <v>1507</v>
      </c>
      <c r="C804" s="6" t="s">
        <v>1508</v>
      </c>
      <c r="D804" s="15" t="s">
        <v>30</v>
      </c>
      <c r="E804" s="12">
        <v>17.5</v>
      </c>
      <c r="F804" s="5">
        <v>58331</v>
      </c>
      <c r="G804" s="5">
        <f t="shared" si="110"/>
        <v>1020792.5</v>
      </c>
      <c r="H804" s="45">
        <f t="shared" si="111"/>
        <v>1.7200457530813886</v>
      </c>
      <c r="I804" s="45">
        <f t="shared" si="112"/>
        <v>30.100800678924301</v>
      </c>
      <c r="K804" s="3"/>
    </row>
    <row r="805" spans="2:12" ht="13.5" customHeight="1" x14ac:dyDescent="0.25">
      <c r="B805" s="11" t="s">
        <v>1509</v>
      </c>
      <c r="C805" s="6" t="s">
        <v>1510</v>
      </c>
      <c r="D805" s="15" t="s">
        <v>19</v>
      </c>
      <c r="E805" s="12">
        <v>45.5</v>
      </c>
      <c r="F805" s="5">
        <v>24292</v>
      </c>
      <c r="G805" s="5">
        <f>+F805*E805</f>
        <v>1105286</v>
      </c>
      <c r="H805" s="45">
        <f>+F805/$C$7</f>
        <v>0.71631467716742536</v>
      </c>
      <c r="I805" s="45">
        <f>+H805*E805</f>
        <v>32.592317811117852</v>
      </c>
      <c r="K805" s="3"/>
    </row>
    <row r="806" spans="2:12" ht="13.5" customHeight="1" x14ac:dyDescent="0.25">
      <c r="B806" s="11" t="s">
        <v>1511</v>
      </c>
      <c r="C806" s="17" t="s">
        <v>1512</v>
      </c>
      <c r="D806" s="15"/>
      <c r="E806" s="12"/>
      <c r="F806" s="5"/>
      <c r="G806" s="5"/>
      <c r="H806" s="45"/>
      <c r="I806" s="45"/>
      <c r="L806" s="3"/>
    </row>
    <row r="807" spans="2:12" ht="13.5" customHeight="1" x14ac:dyDescent="0.25">
      <c r="B807" s="11" t="s">
        <v>1513</v>
      </c>
      <c r="C807" s="6" t="s">
        <v>1514</v>
      </c>
      <c r="D807" s="15" t="s">
        <v>1318</v>
      </c>
      <c r="E807" s="12">
        <v>80.8</v>
      </c>
      <c r="F807" s="5">
        <v>32032.000000000004</v>
      </c>
      <c r="G807" s="5">
        <f>+F807*E807</f>
        <v>2588185.6000000001</v>
      </c>
      <c r="H807" s="45">
        <f t="shared" si="111"/>
        <v>0.94454930590428843</v>
      </c>
      <c r="I807" s="45">
        <f t="shared" si="112"/>
        <v>76.319583917066495</v>
      </c>
    </row>
    <row r="808" spans="2:12" ht="13.5" customHeight="1" x14ac:dyDescent="0.25">
      <c r="B808" s="11" t="s">
        <v>1515</v>
      </c>
      <c r="C808" s="17" t="s">
        <v>1516</v>
      </c>
      <c r="D808" s="15"/>
      <c r="E808" s="12"/>
      <c r="F808" s="5"/>
      <c r="G808" s="5"/>
      <c r="H808" s="45">
        <f t="shared" si="111"/>
        <v>0</v>
      </c>
      <c r="I808" s="45">
        <f t="shared" si="112"/>
        <v>0</v>
      </c>
    </row>
    <row r="809" spans="2:12" ht="13.5" customHeight="1" x14ac:dyDescent="0.25">
      <c r="B809" s="11" t="s">
        <v>1517</v>
      </c>
      <c r="C809" s="6" t="s">
        <v>1518</v>
      </c>
      <c r="D809" s="15" t="s">
        <v>15</v>
      </c>
      <c r="E809" s="12">
        <v>3</v>
      </c>
      <c r="F809" s="5">
        <v>2728000</v>
      </c>
      <c r="G809" s="5">
        <f>+F809*E809</f>
        <v>8184000</v>
      </c>
      <c r="H809" s="45">
        <f t="shared" si="111"/>
        <v>80.442385942398175</v>
      </c>
      <c r="I809" s="45">
        <f t="shared" si="112"/>
        <v>241.32715782719453</v>
      </c>
    </row>
    <row r="810" spans="2:12" ht="13.5" customHeight="1" x14ac:dyDescent="0.25">
      <c r="B810" s="11" t="s">
        <v>1519</v>
      </c>
      <c r="C810" s="6" t="s">
        <v>1520</v>
      </c>
      <c r="D810" s="15" t="s">
        <v>15</v>
      </c>
      <c r="E810" s="12">
        <v>30</v>
      </c>
      <c r="F810" s="5">
        <v>26188</v>
      </c>
      <c r="G810" s="5">
        <f>+F810*E810</f>
        <v>785640</v>
      </c>
      <c r="H810" s="45">
        <f t="shared" si="111"/>
        <v>0.77222331490451734</v>
      </c>
      <c r="I810" s="45">
        <f t="shared" si="112"/>
        <v>23.166699447135521</v>
      </c>
    </row>
    <row r="811" spans="2:12" ht="13.5" customHeight="1" x14ac:dyDescent="0.3">
      <c r="B811" s="78" t="s">
        <v>1521</v>
      </c>
      <c r="C811" s="30" t="s">
        <v>1522</v>
      </c>
      <c r="D811" s="15"/>
      <c r="E811" s="12"/>
      <c r="F811" s="5"/>
      <c r="G811" s="5"/>
      <c r="H811" s="45">
        <f t="shared" si="111"/>
        <v>0</v>
      </c>
      <c r="I811" s="45">
        <f t="shared" si="112"/>
        <v>0</v>
      </c>
    </row>
    <row r="812" spans="2:12" ht="15" customHeight="1" x14ac:dyDescent="0.25">
      <c r="B812" s="11" t="s">
        <v>1523</v>
      </c>
      <c r="C812" s="6" t="s">
        <v>1524</v>
      </c>
      <c r="D812" s="15" t="s">
        <v>15</v>
      </c>
      <c r="E812" s="12">
        <v>1</v>
      </c>
      <c r="F812" s="5">
        <v>2428800</v>
      </c>
      <c r="G812" s="5">
        <f>+F812*E812</f>
        <v>2428800</v>
      </c>
      <c r="H812" s="45">
        <f t="shared" si="111"/>
        <v>71.619672645489985</v>
      </c>
      <c r="I812" s="45">
        <f t="shared" si="112"/>
        <v>71.619672645489985</v>
      </c>
    </row>
    <row r="813" spans="2:12" ht="15" customHeight="1" x14ac:dyDescent="0.25">
      <c r="B813" s="11" t="s">
        <v>1525</v>
      </c>
      <c r="C813" s="6" t="s">
        <v>1526</v>
      </c>
      <c r="D813" s="15" t="s">
        <v>30</v>
      </c>
      <c r="E813" s="12">
        <v>0.09</v>
      </c>
      <c r="F813" s="5">
        <v>4224000</v>
      </c>
      <c r="G813" s="5">
        <f>+F813*E813</f>
        <v>380160</v>
      </c>
      <c r="H813" s="45">
        <f t="shared" si="111"/>
        <v>124.55595242693911</v>
      </c>
      <c r="I813" s="45">
        <f t="shared" si="112"/>
        <v>11.210035718424519</v>
      </c>
    </row>
    <row r="814" spans="2:12" ht="13.5" customHeight="1" x14ac:dyDescent="0.25">
      <c r="B814" s="11" t="s">
        <v>1527</v>
      </c>
      <c r="C814" s="6" t="s">
        <v>1728</v>
      </c>
      <c r="D814" s="15"/>
      <c r="E814" s="12"/>
      <c r="F814" s="5" t="s">
        <v>1729</v>
      </c>
      <c r="G814" s="5"/>
      <c r="H814" s="45" t="str">
        <f>F814</f>
        <v>inc. en 6.3</v>
      </c>
      <c r="I814" s="45"/>
    </row>
    <row r="815" spans="2:12" ht="13.5" customHeight="1" x14ac:dyDescent="0.25">
      <c r="B815" s="11" t="s">
        <v>1528</v>
      </c>
      <c r="C815" s="71" t="s">
        <v>1529</v>
      </c>
      <c r="D815" s="15" t="s">
        <v>15</v>
      </c>
      <c r="E815" s="12">
        <v>1</v>
      </c>
      <c r="F815" s="5">
        <v>2150800</v>
      </c>
      <c r="G815" s="5">
        <f>+F815*E815</f>
        <v>2150800</v>
      </c>
      <c r="H815" s="45">
        <f t="shared" si="111"/>
        <v>63.422098124967007</v>
      </c>
      <c r="I815" s="45">
        <f t="shared" si="112"/>
        <v>63.422098124967007</v>
      </c>
    </row>
    <row r="816" spans="2:12" ht="13.5" customHeight="1" x14ac:dyDescent="0.25">
      <c r="B816" s="97" t="s">
        <v>1530</v>
      </c>
      <c r="C816" s="30" t="s">
        <v>1531</v>
      </c>
      <c r="D816" s="98"/>
      <c r="E816" s="83"/>
      <c r="F816" s="5"/>
      <c r="G816" s="5"/>
      <c r="H816" s="45">
        <f t="shared" si="111"/>
        <v>0</v>
      </c>
      <c r="I816" s="45">
        <f t="shared" si="112"/>
        <v>0</v>
      </c>
    </row>
    <row r="817" spans="2:9" ht="13.5" customHeight="1" x14ac:dyDescent="0.25">
      <c r="B817" s="16" t="s">
        <v>1532</v>
      </c>
      <c r="C817" s="17" t="s">
        <v>1533</v>
      </c>
      <c r="D817" s="82"/>
      <c r="E817" s="83"/>
      <c r="F817" s="5"/>
      <c r="G817" s="5"/>
      <c r="H817" s="45">
        <f t="shared" si="111"/>
        <v>0</v>
      </c>
      <c r="I817" s="45">
        <f t="shared" si="112"/>
        <v>0</v>
      </c>
    </row>
    <row r="818" spans="2:9" ht="13.5" customHeight="1" x14ac:dyDescent="0.25">
      <c r="B818" s="11" t="s">
        <v>1534</v>
      </c>
      <c r="C818" s="71" t="s">
        <v>1535</v>
      </c>
      <c r="D818" s="15" t="s">
        <v>15</v>
      </c>
      <c r="E818" s="89">
        <v>2</v>
      </c>
      <c r="F818" s="5">
        <v>42292800</v>
      </c>
      <c r="G818" s="5">
        <f>F818*E818</f>
        <v>84585600</v>
      </c>
      <c r="H818" s="45">
        <f t="shared" si="111"/>
        <v>1247.1164736747278</v>
      </c>
      <c r="I818" s="45">
        <f t="shared" si="112"/>
        <v>2494.2329473494556</v>
      </c>
    </row>
    <row r="819" spans="2:9" ht="13.5" customHeight="1" x14ac:dyDescent="0.25">
      <c r="B819" s="11" t="s">
        <v>1536</v>
      </c>
      <c r="C819" s="71" t="s">
        <v>1537</v>
      </c>
      <c r="D819" s="15" t="s">
        <v>15</v>
      </c>
      <c r="E819" s="89">
        <v>2</v>
      </c>
      <c r="F819" s="5">
        <v>33691680</v>
      </c>
      <c r="G819" s="5">
        <f>F819*E819</f>
        <v>67383360</v>
      </c>
      <c r="H819" s="45">
        <f t="shared" si="111"/>
        <v>993.48941554537305</v>
      </c>
      <c r="I819" s="45">
        <f t="shared" si="112"/>
        <v>1986.9788310907461</v>
      </c>
    </row>
    <row r="820" spans="2:9" ht="13.5" customHeight="1" x14ac:dyDescent="0.25">
      <c r="B820" s="16" t="s">
        <v>1538</v>
      </c>
      <c r="C820" s="17" t="s">
        <v>1539</v>
      </c>
      <c r="D820" s="82"/>
      <c r="E820" s="89"/>
      <c r="F820" s="5"/>
      <c r="G820" s="5">
        <f>F820*E820</f>
        <v>0</v>
      </c>
      <c r="H820" s="45">
        <f t="shared" si="111"/>
        <v>0</v>
      </c>
      <c r="I820" s="45">
        <f t="shared" si="112"/>
        <v>0</v>
      </c>
    </row>
    <row r="821" spans="2:9" ht="13.5" customHeight="1" x14ac:dyDescent="0.25">
      <c r="B821" s="11" t="s">
        <v>1540</v>
      </c>
      <c r="C821" s="71" t="s">
        <v>1541</v>
      </c>
      <c r="D821" s="15" t="s">
        <v>15</v>
      </c>
      <c r="E821" s="89">
        <v>2</v>
      </c>
      <c r="F821" s="5">
        <v>18627840</v>
      </c>
      <c r="G821" s="5">
        <f>F821*E821</f>
        <v>37255680</v>
      </c>
      <c r="H821" s="45">
        <f t="shared" si="111"/>
        <v>549.2917502028015</v>
      </c>
      <c r="I821" s="45">
        <f t="shared" si="112"/>
        <v>1098.583500405603</v>
      </c>
    </row>
    <row r="822" spans="2:9" ht="13.5" customHeight="1" x14ac:dyDescent="0.25">
      <c r="B822" s="11" t="s">
        <v>1542</v>
      </c>
      <c r="C822" s="71" t="s">
        <v>1537</v>
      </c>
      <c r="D822" s="15" t="s">
        <v>15</v>
      </c>
      <c r="E822" s="89">
        <v>2</v>
      </c>
      <c r="F822" s="5">
        <v>14636160.000000002</v>
      </c>
      <c r="G822" s="5">
        <f>F822*E822</f>
        <v>29272320.000000004</v>
      </c>
      <c r="H822" s="45">
        <f t="shared" si="111"/>
        <v>431.58637515934407</v>
      </c>
      <c r="I822" s="45">
        <f t="shared" si="112"/>
        <v>863.17275031868814</v>
      </c>
    </row>
    <row r="823" spans="2:9" ht="13.5" customHeight="1" x14ac:dyDescent="0.25">
      <c r="B823" s="99" t="s">
        <v>1543</v>
      </c>
      <c r="C823" s="42" t="s">
        <v>1544</v>
      </c>
      <c r="D823" s="15"/>
      <c r="E823" s="12"/>
      <c r="F823" s="5"/>
      <c r="G823" s="5"/>
      <c r="H823" s="45">
        <f t="shared" si="111"/>
        <v>0</v>
      </c>
      <c r="I823" s="45">
        <f t="shared" si="112"/>
        <v>0</v>
      </c>
    </row>
    <row r="824" spans="2:9" ht="13.5" customHeight="1" x14ac:dyDescent="0.25">
      <c r="B824" s="16" t="s">
        <v>1545</v>
      </c>
      <c r="C824" s="17" t="s">
        <v>1546</v>
      </c>
      <c r="D824" s="15"/>
      <c r="E824" s="12"/>
      <c r="F824" s="5"/>
      <c r="G824" s="5"/>
      <c r="H824" s="45">
        <f t="shared" si="111"/>
        <v>0</v>
      </c>
      <c r="I824" s="45">
        <f t="shared" si="112"/>
        <v>0</v>
      </c>
    </row>
    <row r="825" spans="2:9" ht="13.5" customHeight="1" x14ac:dyDescent="0.25">
      <c r="B825" s="11" t="s">
        <v>1547</v>
      </c>
      <c r="C825" s="6" t="s">
        <v>1548</v>
      </c>
      <c r="D825" s="15" t="s">
        <v>30</v>
      </c>
      <c r="E825" s="12">
        <v>877</v>
      </c>
      <c r="F825" s="5">
        <v>7978.08</v>
      </c>
      <c r="G825" s="5">
        <f t="shared" ref="G825:G830" si="113">+F825*E825</f>
        <v>6996776.1600000001</v>
      </c>
      <c r="H825" s="45">
        <f t="shared" si="111"/>
        <v>0.23525505514638126</v>
      </c>
      <c r="I825" s="45">
        <f t="shared" si="112"/>
        <v>206.31868336337635</v>
      </c>
    </row>
    <row r="826" spans="2:9" ht="13.5" customHeight="1" x14ac:dyDescent="0.25">
      <c r="B826" s="11" t="s">
        <v>1549</v>
      </c>
      <c r="C826" s="6" t="s">
        <v>1550</v>
      </c>
      <c r="D826" s="15" t="s">
        <v>33</v>
      </c>
      <c r="E826" s="12">
        <v>43</v>
      </c>
      <c r="F826" s="5">
        <v>33000</v>
      </c>
      <c r="G826" s="5">
        <f t="shared" si="113"/>
        <v>1419000</v>
      </c>
      <c r="H826" s="45">
        <f t="shared" si="111"/>
        <v>0.97309337833546183</v>
      </c>
      <c r="I826" s="45">
        <f t="shared" si="112"/>
        <v>41.843015268424857</v>
      </c>
    </row>
    <row r="827" spans="2:9" ht="13.5" customHeight="1" x14ac:dyDescent="0.25">
      <c r="B827" s="11" t="s">
        <v>1551</v>
      </c>
      <c r="C827" s="6" t="s">
        <v>1552</v>
      </c>
      <c r="D827" s="15" t="s">
        <v>33</v>
      </c>
      <c r="E827" s="12">
        <v>17</v>
      </c>
      <c r="F827" s="5">
        <v>47520</v>
      </c>
      <c r="G827" s="5">
        <f t="shared" si="113"/>
        <v>807840</v>
      </c>
      <c r="H827" s="45">
        <f t="shared" si="111"/>
        <v>1.4012544648030649</v>
      </c>
      <c r="I827" s="45">
        <f t="shared" si="112"/>
        <v>23.821325901652102</v>
      </c>
    </row>
    <row r="828" spans="2:9" ht="13.5" customHeight="1" x14ac:dyDescent="0.25">
      <c r="B828" s="11" t="s">
        <v>1553</v>
      </c>
      <c r="C828" s="6" t="s">
        <v>1554</v>
      </c>
      <c r="D828" s="15" t="s">
        <v>33</v>
      </c>
      <c r="E828" s="12">
        <v>26</v>
      </c>
      <c r="F828" s="5">
        <v>66000</v>
      </c>
      <c r="G828" s="5">
        <f t="shared" si="113"/>
        <v>1716000</v>
      </c>
      <c r="H828" s="45">
        <f t="shared" si="111"/>
        <v>1.9461867566709237</v>
      </c>
      <c r="I828" s="45">
        <f t="shared" si="112"/>
        <v>50.600855673444016</v>
      </c>
    </row>
    <row r="829" spans="2:9" ht="13.5" customHeight="1" x14ac:dyDescent="0.25">
      <c r="B829" s="11" t="s">
        <v>1555</v>
      </c>
      <c r="C829" s="6" t="s">
        <v>1556</v>
      </c>
      <c r="D829" s="15" t="s">
        <v>33</v>
      </c>
      <c r="E829" s="12">
        <v>20</v>
      </c>
      <c r="F829" s="5">
        <v>26400</v>
      </c>
      <c r="G829" s="5">
        <f t="shared" si="113"/>
        <v>528000</v>
      </c>
      <c r="H829" s="45">
        <f t="shared" si="111"/>
        <v>0.77847470266836949</v>
      </c>
      <c r="I829" s="45">
        <f t="shared" si="112"/>
        <v>15.569494053367389</v>
      </c>
    </row>
    <row r="830" spans="2:9" ht="13.5" customHeight="1" x14ac:dyDescent="0.25">
      <c r="B830" s="11" t="s">
        <v>1557</v>
      </c>
      <c r="C830" s="6" t="s">
        <v>1558</v>
      </c>
      <c r="D830" s="15" t="s">
        <v>84</v>
      </c>
      <c r="E830" s="12">
        <v>20</v>
      </c>
      <c r="F830" s="5">
        <v>7920</v>
      </c>
      <c r="G830" s="5">
        <f t="shared" si="113"/>
        <v>158400</v>
      </c>
      <c r="H830" s="45">
        <f t="shared" si="111"/>
        <v>0.23354241080051083</v>
      </c>
      <c r="I830" s="45">
        <f t="shared" si="112"/>
        <v>4.6708482160102163</v>
      </c>
    </row>
    <row r="831" spans="2:9" ht="13.5" customHeight="1" x14ac:dyDescent="0.25">
      <c r="B831" s="16" t="s">
        <v>1560</v>
      </c>
      <c r="C831" s="17" t="s">
        <v>1561</v>
      </c>
      <c r="D831" s="15"/>
      <c r="E831" s="12"/>
      <c r="F831" s="5"/>
      <c r="G831" s="5"/>
      <c r="H831" s="45">
        <f t="shared" si="111"/>
        <v>0</v>
      </c>
      <c r="I831" s="45">
        <f t="shared" si="112"/>
        <v>0</v>
      </c>
    </row>
    <row r="832" spans="2:9" ht="13.5" customHeight="1" x14ac:dyDescent="0.25">
      <c r="B832" s="16" t="s">
        <v>1562</v>
      </c>
      <c r="C832" s="17" t="s">
        <v>1563</v>
      </c>
      <c r="D832" s="15"/>
      <c r="E832" s="12"/>
      <c r="F832" s="5"/>
      <c r="G832" s="5"/>
      <c r="H832" s="45">
        <f t="shared" si="111"/>
        <v>0</v>
      </c>
      <c r="I832" s="45">
        <f t="shared" si="112"/>
        <v>0</v>
      </c>
    </row>
    <row r="833" spans="2:9" ht="13.5" customHeight="1" x14ac:dyDescent="0.25">
      <c r="B833" s="11" t="s">
        <v>1564</v>
      </c>
      <c r="C833" s="6" t="s">
        <v>1565</v>
      </c>
      <c r="D833" s="15" t="s">
        <v>15</v>
      </c>
      <c r="E833" s="12">
        <v>5</v>
      </c>
      <c r="F833" s="5">
        <v>79420</v>
      </c>
      <c r="G833" s="5">
        <f>+F833*E833</f>
        <v>397100</v>
      </c>
      <c r="H833" s="45">
        <f t="shared" ref="H833:H864" si="114">+F833/$C$7</f>
        <v>2.3419113971940115</v>
      </c>
      <c r="I833" s="45">
        <f t="shared" ref="I833:I864" si="115">+H833*E833</f>
        <v>11.709556985970057</v>
      </c>
    </row>
    <row r="834" spans="2:9" ht="13.5" customHeight="1" x14ac:dyDescent="0.25">
      <c r="B834" s="11" t="s">
        <v>1567</v>
      </c>
      <c r="C834" s="6" t="s">
        <v>1568</v>
      </c>
      <c r="D834" s="15" t="s">
        <v>15</v>
      </c>
      <c r="E834" s="12">
        <v>3</v>
      </c>
      <c r="F834" s="5">
        <v>87340</v>
      </c>
      <c r="G834" s="5">
        <f>+F834*E834</f>
        <v>262020</v>
      </c>
      <c r="H834" s="45">
        <f t="shared" si="114"/>
        <v>2.5754538079945224</v>
      </c>
      <c r="I834" s="45">
        <f t="shared" si="115"/>
        <v>7.7263614239835672</v>
      </c>
    </row>
    <row r="835" spans="2:9" ht="13.5" customHeight="1" x14ac:dyDescent="0.25">
      <c r="B835" s="11" t="s">
        <v>1569</v>
      </c>
      <c r="C835" s="6" t="s">
        <v>1570</v>
      </c>
      <c r="D835" s="15" t="s">
        <v>15</v>
      </c>
      <c r="E835" s="12">
        <v>5</v>
      </c>
      <c r="F835" s="5">
        <v>79420</v>
      </c>
      <c r="G835" s="5">
        <f>+F835*E835</f>
        <v>397100</v>
      </c>
      <c r="H835" s="45">
        <f t="shared" si="114"/>
        <v>2.3419113971940115</v>
      </c>
      <c r="I835" s="45">
        <f t="shared" si="115"/>
        <v>11.709556985970057</v>
      </c>
    </row>
    <row r="836" spans="2:9" ht="13.5" customHeight="1" x14ac:dyDescent="0.25">
      <c r="B836" s="11" t="s">
        <v>1571</v>
      </c>
      <c r="C836" s="6" t="s">
        <v>1572</v>
      </c>
      <c r="D836" s="15" t="s">
        <v>15</v>
      </c>
      <c r="E836" s="12">
        <v>4</v>
      </c>
      <c r="F836" s="5">
        <v>87340</v>
      </c>
      <c r="G836" s="5">
        <f>+F836*E836</f>
        <v>349360</v>
      </c>
      <c r="H836" s="45">
        <f t="shared" si="114"/>
        <v>2.5754538079945224</v>
      </c>
      <c r="I836" s="45">
        <f t="shared" si="115"/>
        <v>10.30181523197809</v>
      </c>
    </row>
    <row r="837" spans="2:9" ht="13.5" customHeight="1" x14ac:dyDescent="0.25">
      <c r="B837" s="11" t="s">
        <v>1573</v>
      </c>
      <c r="C837" s="6" t="s">
        <v>1574</v>
      </c>
      <c r="D837" s="15" t="s">
        <v>15</v>
      </c>
      <c r="E837" s="12">
        <v>2</v>
      </c>
      <c r="F837" s="5">
        <v>105820</v>
      </c>
      <c r="G837" s="5">
        <f>+F837*E837</f>
        <v>211640</v>
      </c>
      <c r="H837" s="45">
        <f t="shared" si="114"/>
        <v>3.1203860998623809</v>
      </c>
      <c r="I837" s="45">
        <f t="shared" si="115"/>
        <v>6.2407721997247618</v>
      </c>
    </row>
    <row r="838" spans="2:9" ht="13.5" customHeight="1" x14ac:dyDescent="0.25">
      <c r="B838" s="16" t="s">
        <v>1575</v>
      </c>
      <c r="C838" s="17" t="s">
        <v>1576</v>
      </c>
      <c r="D838" s="15"/>
      <c r="E838" s="12"/>
      <c r="F838" s="5"/>
      <c r="G838" s="5"/>
      <c r="H838" s="45">
        <f t="shared" si="114"/>
        <v>0</v>
      </c>
      <c r="I838" s="45">
        <f t="shared" si="115"/>
        <v>0</v>
      </c>
    </row>
    <row r="839" spans="2:9" ht="13.5" customHeight="1" x14ac:dyDescent="0.25">
      <c r="B839" s="11" t="s">
        <v>1577</v>
      </c>
      <c r="C839" s="6" t="s">
        <v>1578</v>
      </c>
      <c r="D839" s="15" t="s">
        <v>15</v>
      </c>
      <c r="E839" s="12">
        <v>64</v>
      </c>
      <c r="F839" s="5">
        <v>16621</v>
      </c>
      <c r="G839" s="5">
        <f t="shared" ref="G839:G851" si="116">+F839*E839</f>
        <v>1063744</v>
      </c>
      <c r="H839" s="45">
        <f t="shared" si="114"/>
        <v>0.49011469822162762</v>
      </c>
      <c r="I839" s="45">
        <f t="shared" si="115"/>
        <v>31.367340686184168</v>
      </c>
    </row>
    <row r="840" spans="2:9" ht="13.5" customHeight="1" x14ac:dyDescent="0.25">
      <c r="B840" s="11" t="s">
        <v>1579</v>
      </c>
      <c r="C840" s="6" t="s">
        <v>1580</v>
      </c>
      <c r="D840" s="15" t="s">
        <v>15</v>
      </c>
      <c r="E840" s="12">
        <v>17</v>
      </c>
      <c r="F840" s="5">
        <v>16621</v>
      </c>
      <c r="G840" s="5">
        <f t="shared" si="116"/>
        <v>282557</v>
      </c>
      <c r="H840" s="45">
        <f t="shared" si="114"/>
        <v>0.49011469822162762</v>
      </c>
      <c r="I840" s="45">
        <f t="shared" si="115"/>
        <v>8.3319498697676693</v>
      </c>
    </row>
    <row r="841" spans="2:9" ht="13.5" customHeight="1" x14ac:dyDescent="0.25">
      <c r="B841" s="11" t="s">
        <v>1581</v>
      </c>
      <c r="C841" s="6" t="s">
        <v>1582</v>
      </c>
      <c r="D841" s="15" t="s">
        <v>15</v>
      </c>
      <c r="E841" s="12">
        <v>19</v>
      </c>
      <c r="F841" s="5">
        <v>17941</v>
      </c>
      <c r="G841" s="5">
        <f t="shared" si="116"/>
        <v>340879</v>
      </c>
      <c r="H841" s="45">
        <f t="shared" si="114"/>
        <v>0.52903843335504608</v>
      </c>
      <c r="I841" s="45">
        <f t="shared" si="115"/>
        <v>10.051730233745875</v>
      </c>
    </row>
    <row r="842" spans="2:9" ht="13.5" customHeight="1" x14ac:dyDescent="0.25">
      <c r="B842" s="11" t="s">
        <v>1583</v>
      </c>
      <c r="C842" s="6" t="s">
        <v>1584</v>
      </c>
      <c r="D842" s="15" t="s">
        <v>15</v>
      </c>
      <c r="E842" s="12">
        <v>15</v>
      </c>
      <c r="F842" s="5">
        <v>20581</v>
      </c>
      <c r="G842" s="5">
        <f t="shared" si="116"/>
        <v>308715</v>
      </c>
      <c r="H842" s="45">
        <f t="shared" si="114"/>
        <v>0.60688590362188299</v>
      </c>
      <c r="I842" s="45">
        <f t="shared" si="115"/>
        <v>9.1032885543282447</v>
      </c>
    </row>
    <row r="843" spans="2:9" ht="13.5" customHeight="1" x14ac:dyDescent="0.25">
      <c r="B843" s="11" t="s">
        <v>1585</v>
      </c>
      <c r="C843" s="6" t="s">
        <v>1586</v>
      </c>
      <c r="D843" s="15" t="s">
        <v>15</v>
      </c>
      <c r="E843" s="12">
        <v>17</v>
      </c>
      <c r="F843" s="5">
        <v>52261</v>
      </c>
      <c r="G843" s="5">
        <f t="shared" si="116"/>
        <v>888437</v>
      </c>
      <c r="H843" s="45">
        <f t="shared" si="114"/>
        <v>1.5410555468239264</v>
      </c>
      <c r="I843" s="45">
        <f t="shared" si="115"/>
        <v>26.197944296006749</v>
      </c>
    </row>
    <row r="844" spans="2:9" ht="13.5" customHeight="1" x14ac:dyDescent="0.25">
      <c r="B844" s="11" t="s">
        <v>1587</v>
      </c>
      <c r="C844" s="6" t="s">
        <v>1588</v>
      </c>
      <c r="D844" s="15" t="s">
        <v>15</v>
      </c>
      <c r="E844" s="12">
        <v>100</v>
      </c>
      <c r="F844" s="5">
        <v>15301</v>
      </c>
      <c r="G844" s="5">
        <f t="shared" si="116"/>
        <v>1530100</v>
      </c>
      <c r="H844" s="45">
        <f t="shared" si="114"/>
        <v>0.45119096308820911</v>
      </c>
      <c r="I844" s="45">
        <f t="shared" si="115"/>
        <v>45.119096308820907</v>
      </c>
    </row>
    <row r="845" spans="2:9" ht="13.5" customHeight="1" x14ac:dyDescent="0.25">
      <c r="B845" s="11" t="s">
        <v>1589</v>
      </c>
      <c r="C845" s="6" t="s">
        <v>1590</v>
      </c>
      <c r="D845" s="15" t="s">
        <v>15</v>
      </c>
      <c r="E845" s="12">
        <v>29</v>
      </c>
      <c r="F845" s="5">
        <v>16621</v>
      </c>
      <c r="G845" s="5">
        <f t="shared" si="116"/>
        <v>482009</v>
      </c>
      <c r="H845" s="45">
        <f t="shared" si="114"/>
        <v>0.49011469822162762</v>
      </c>
      <c r="I845" s="45">
        <f t="shared" si="115"/>
        <v>14.213326248427201</v>
      </c>
    </row>
    <row r="846" spans="2:9" ht="13.5" customHeight="1" x14ac:dyDescent="0.25">
      <c r="B846" s="11" t="s">
        <v>1591</v>
      </c>
      <c r="C846" s="6" t="s">
        <v>1592</v>
      </c>
      <c r="D846" s="15" t="s">
        <v>15</v>
      </c>
      <c r="E846" s="12">
        <v>52</v>
      </c>
      <c r="F846" s="5">
        <v>10549</v>
      </c>
      <c r="G846" s="5">
        <f t="shared" si="116"/>
        <v>548548</v>
      </c>
      <c r="H846" s="45">
        <f t="shared" si="114"/>
        <v>0.3110655166079026</v>
      </c>
      <c r="I846" s="45">
        <f t="shared" si="115"/>
        <v>16.175406863610934</v>
      </c>
    </row>
    <row r="847" spans="2:9" ht="13.5" customHeight="1" x14ac:dyDescent="0.25">
      <c r="B847" s="11" t="s">
        <v>1593</v>
      </c>
      <c r="C847" s="6" t="s">
        <v>1594</v>
      </c>
      <c r="D847" s="15" t="s">
        <v>15</v>
      </c>
      <c r="E847" s="12">
        <v>413</v>
      </c>
      <c r="F847" s="5">
        <v>12133</v>
      </c>
      <c r="G847" s="5">
        <f t="shared" si="116"/>
        <v>5010929</v>
      </c>
      <c r="H847" s="45">
        <f t="shared" si="114"/>
        <v>0.35777399876800481</v>
      </c>
      <c r="I847" s="45">
        <f t="shared" si="115"/>
        <v>147.760661491186</v>
      </c>
    </row>
    <row r="848" spans="2:9" ht="13.5" customHeight="1" x14ac:dyDescent="0.25">
      <c r="B848" s="11" t="s">
        <v>1595</v>
      </c>
      <c r="C848" s="6" t="s">
        <v>1596</v>
      </c>
      <c r="D848" s="15" t="s">
        <v>15</v>
      </c>
      <c r="E848" s="12">
        <v>46</v>
      </c>
      <c r="F848" s="5">
        <v>19261</v>
      </c>
      <c r="G848" s="5">
        <f t="shared" si="116"/>
        <v>886006</v>
      </c>
      <c r="H848" s="45">
        <f t="shared" si="114"/>
        <v>0.56796216848846459</v>
      </c>
      <c r="I848" s="45">
        <f t="shared" si="115"/>
        <v>26.126259750469373</v>
      </c>
    </row>
    <row r="849" spans="2:9" ht="13.5" customHeight="1" x14ac:dyDescent="0.25">
      <c r="B849" s="11" t="s">
        <v>1597</v>
      </c>
      <c r="C849" s="6" t="s">
        <v>1598</v>
      </c>
      <c r="D849" s="15" t="s">
        <v>15</v>
      </c>
      <c r="E849" s="12">
        <v>285</v>
      </c>
      <c r="F849" s="5">
        <v>12133</v>
      </c>
      <c r="G849" s="5">
        <f t="shared" si="116"/>
        <v>3457905</v>
      </c>
      <c r="H849" s="45">
        <f t="shared" si="114"/>
        <v>0.35777399876800481</v>
      </c>
      <c r="I849" s="45">
        <f t="shared" si="115"/>
        <v>101.96558964888138</v>
      </c>
    </row>
    <row r="850" spans="2:9" ht="13.5" customHeight="1" x14ac:dyDescent="0.25">
      <c r="B850" s="11" t="s">
        <v>1599</v>
      </c>
      <c r="C850" s="6" t="s">
        <v>1600</v>
      </c>
      <c r="D850" s="15" t="s">
        <v>15</v>
      </c>
      <c r="E850" s="12">
        <v>110</v>
      </c>
      <c r="F850" s="5">
        <v>12661</v>
      </c>
      <c r="G850" s="5">
        <f t="shared" si="116"/>
        <v>1392710</v>
      </c>
      <c r="H850" s="45">
        <f t="shared" si="114"/>
        <v>0.37334349282137219</v>
      </c>
      <c r="I850" s="45">
        <f t="shared" si="115"/>
        <v>41.067784210350943</v>
      </c>
    </row>
    <row r="851" spans="2:9" ht="13.5" customHeight="1" x14ac:dyDescent="0.25">
      <c r="B851" s="11" t="s">
        <v>1601</v>
      </c>
      <c r="C851" s="6" t="s">
        <v>1602</v>
      </c>
      <c r="D851" s="15" t="s">
        <v>15</v>
      </c>
      <c r="E851" s="12">
        <v>17</v>
      </c>
      <c r="F851" s="5">
        <v>36421</v>
      </c>
      <c r="G851" s="5">
        <f t="shared" si="116"/>
        <v>619157</v>
      </c>
      <c r="H851" s="45">
        <f t="shared" si="114"/>
        <v>1.0739707252229047</v>
      </c>
      <c r="I851" s="45">
        <f t="shared" si="115"/>
        <v>18.257502328789379</v>
      </c>
    </row>
    <row r="852" spans="2:9" ht="13.5" customHeight="1" x14ac:dyDescent="0.25">
      <c r="B852" s="16" t="s">
        <v>1603</v>
      </c>
      <c r="C852" s="17" t="s">
        <v>1604</v>
      </c>
      <c r="D852" s="15"/>
      <c r="E852" s="12"/>
      <c r="F852" s="5"/>
      <c r="G852" s="5"/>
      <c r="H852" s="45">
        <f t="shared" si="114"/>
        <v>0</v>
      </c>
      <c r="I852" s="45">
        <f t="shared" si="115"/>
        <v>0</v>
      </c>
    </row>
    <row r="853" spans="2:9" ht="13.5" customHeight="1" x14ac:dyDescent="0.25">
      <c r="B853" s="11" t="s">
        <v>1605</v>
      </c>
      <c r="C853" s="6" t="s">
        <v>1606</v>
      </c>
      <c r="D853" s="15" t="s">
        <v>15</v>
      </c>
      <c r="E853" s="12">
        <v>32</v>
      </c>
      <c r="F853" s="5">
        <v>6248</v>
      </c>
      <c r="G853" s="5">
        <f>+F853*E853</f>
        <v>199936</v>
      </c>
      <c r="H853" s="45">
        <f t="shared" si="114"/>
        <v>0.18423901296484743</v>
      </c>
      <c r="I853" s="45">
        <f t="shared" si="115"/>
        <v>5.8956484148751178</v>
      </c>
    </row>
    <row r="854" spans="2:9" ht="13.5" customHeight="1" x14ac:dyDescent="0.25">
      <c r="B854" s="11" t="s">
        <v>1607</v>
      </c>
      <c r="C854" s="6" t="s">
        <v>1608</v>
      </c>
      <c r="D854" s="15" t="s">
        <v>15</v>
      </c>
      <c r="E854" s="12">
        <v>32</v>
      </c>
      <c r="F854" s="5">
        <v>34760</v>
      </c>
      <c r="G854" s="5">
        <f>+F854*E854</f>
        <v>1112320</v>
      </c>
      <c r="H854" s="45">
        <f t="shared" si="114"/>
        <v>1.0249916918466864</v>
      </c>
      <c r="I854" s="45">
        <f t="shared" si="115"/>
        <v>32.799734139093964</v>
      </c>
    </row>
    <row r="855" spans="2:9" ht="13.5" customHeight="1" x14ac:dyDescent="0.25">
      <c r="B855" s="11" t="s">
        <v>1609</v>
      </c>
      <c r="C855" s="6" t="s">
        <v>1610</v>
      </c>
      <c r="D855" s="15" t="s">
        <v>15</v>
      </c>
      <c r="E855" s="12">
        <v>45</v>
      </c>
      <c r="F855" s="5">
        <v>14960</v>
      </c>
      <c r="G855" s="5">
        <f>+F855*E855</f>
        <v>673200</v>
      </c>
      <c r="H855" s="45">
        <f t="shared" si="114"/>
        <v>0.44113566484540934</v>
      </c>
      <c r="I855" s="45">
        <f t="shared" si="115"/>
        <v>19.851104918043418</v>
      </c>
    </row>
    <row r="856" spans="2:9" ht="13.5" customHeight="1" x14ac:dyDescent="0.25">
      <c r="B856" s="16" t="s">
        <v>1611</v>
      </c>
      <c r="C856" s="17" t="s">
        <v>1612</v>
      </c>
      <c r="D856" s="59"/>
      <c r="E856" s="91"/>
      <c r="F856" s="5"/>
      <c r="G856" s="5"/>
      <c r="H856" s="45">
        <f t="shared" si="114"/>
        <v>0</v>
      </c>
      <c r="I856" s="45">
        <f t="shared" si="115"/>
        <v>0</v>
      </c>
    </row>
    <row r="857" spans="2:9" ht="13.5" customHeight="1" x14ac:dyDescent="0.25">
      <c r="B857" s="11" t="s">
        <v>1613</v>
      </c>
      <c r="C857" s="6" t="s">
        <v>1614</v>
      </c>
      <c r="D857" s="15" t="s">
        <v>15</v>
      </c>
      <c r="E857" s="12">
        <v>396</v>
      </c>
      <c r="F857" s="5">
        <v>1778</v>
      </c>
      <c r="G857" s="5">
        <f>+F857*E857</f>
        <v>704088</v>
      </c>
      <c r="H857" s="45">
        <f t="shared" si="114"/>
        <v>5.2429091717589429E-2</v>
      </c>
      <c r="I857" s="45">
        <f t="shared" si="115"/>
        <v>20.761920320165412</v>
      </c>
    </row>
    <row r="858" spans="2:9" ht="13.5" customHeight="1" x14ac:dyDescent="0.25">
      <c r="B858" s="11" t="s">
        <v>1615</v>
      </c>
      <c r="C858" s="6" t="s">
        <v>1616</v>
      </c>
      <c r="D858" s="15" t="s">
        <v>15</v>
      </c>
      <c r="E858" s="12">
        <v>890</v>
      </c>
      <c r="F858" s="5">
        <v>1514</v>
      </c>
      <c r="G858" s="5">
        <f>+F858*E858</f>
        <v>1347460</v>
      </c>
      <c r="H858" s="45">
        <f t="shared" si="114"/>
        <v>4.4644344690905731E-2</v>
      </c>
      <c r="I858" s="45">
        <f t="shared" si="115"/>
        <v>39.733466774906098</v>
      </c>
    </row>
    <row r="859" spans="2:9" ht="13.5" customHeight="1" x14ac:dyDescent="0.25">
      <c r="B859" s="11" t="s">
        <v>1617</v>
      </c>
      <c r="C859" s="6" t="s">
        <v>1618</v>
      </c>
      <c r="D859" s="15" t="s">
        <v>15</v>
      </c>
      <c r="E859" s="12">
        <v>760</v>
      </c>
      <c r="F859" s="5">
        <v>1646</v>
      </c>
      <c r="G859" s="5">
        <f>+F859*E859</f>
        <v>1250960</v>
      </c>
      <c r="H859" s="45">
        <f t="shared" si="114"/>
        <v>4.8536718204247584E-2</v>
      </c>
      <c r="I859" s="45">
        <f t="shared" si="115"/>
        <v>36.88790583522816</v>
      </c>
    </row>
    <row r="860" spans="2:9" ht="13.5" customHeight="1" x14ac:dyDescent="0.25">
      <c r="B860" s="16" t="s">
        <v>1619</v>
      </c>
      <c r="C860" s="17" t="s">
        <v>1620</v>
      </c>
      <c r="D860" s="59"/>
      <c r="E860" s="91"/>
      <c r="F860" s="5"/>
      <c r="G860" s="5"/>
      <c r="H860" s="45">
        <f t="shared" si="114"/>
        <v>0</v>
      </c>
      <c r="I860" s="45">
        <f t="shared" si="115"/>
        <v>0</v>
      </c>
    </row>
    <row r="861" spans="2:9" ht="13.5" customHeight="1" x14ac:dyDescent="0.25">
      <c r="B861" s="11" t="s">
        <v>1621</v>
      </c>
      <c r="C861" s="6" t="s">
        <v>1622</v>
      </c>
      <c r="D861" s="15" t="s">
        <v>30</v>
      </c>
      <c r="E861" s="12">
        <v>62</v>
      </c>
      <c r="F861" s="5">
        <v>50838</v>
      </c>
      <c r="G861" s="5">
        <f>+F861*E861</f>
        <v>3151956</v>
      </c>
      <c r="H861" s="45">
        <f t="shared" si="114"/>
        <v>1.4990945808429761</v>
      </c>
      <c r="I861" s="45">
        <f t="shared" si="115"/>
        <v>92.943864012264513</v>
      </c>
    </row>
    <row r="862" spans="2:9" ht="13.5" customHeight="1" x14ac:dyDescent="0.25">
      <c r="B862" s="11" t="s">
        <v>1623</v>
      </c>
      <c r="C862" s="6" t="s">
        <v>1624</v>
      </c>
      <c r="D862" s="15" t="s">
        <v>1318</v>
      </c>
      <c r="E862" s="12">
        <v>128</v>
      </c>
      <c r="F862" s="5">
        <v>61398</v>
      </c>
      <c r="G862" s="5">
        <f>+F862*E862</f>
        <v>7858944</v>
      </c>
      <c r="H862" s="45">
        <f t="shared" si="114"/>
        <v>1.8104844619103238</v>
      </c>
      <c r="I862" s="45">
        <f t="shared" si="115"/>
        <v>231.74201112452144</v>
      </c>
    </row>
    <row r="863" spans="2:9" ht="13.5" customHeight="1" x14ac:dyDescent="0.25">
      <c r="B863" s="99" t="s">
        <v>1625</v>
      </c>
      <c r="C863" s="42" t="s">
        <v>1626</v>
      </c>
      <c r="D863" s="15"/>
      <c r="E863" s="12"/>
      <c r="F863" s="5"/>
      <c r="G863" s="5"/>
      <c r="H863" s="45">
        <f t="shared" si="114"/>
        <v>0</v>
      </c>
      <c r="I863" s="45">
        <f t="shared" si="115"/>
        <v>0</v>
      </c>
    </row>
    <row r="864" spans="2:9" ht="13.5" customHeight="1" x14ac:dyDescent="0.25">
      <c r="B864" s="16" t="s">
        <v>1627</v>
      </c>
      <c r="C864" s="42" t="s">
        <v>1628</v>
      </c>
      <c r="D864" s="15"/>
      <c r="E864" s="12"/>
      <c r="F864" s="5"/>
      <c r="G864" s="5"/>
      <c r="H864" s="45">
        <f t="shared" si="114"/>
        <v>0</v>
      </c>
      <c r="I864" s="45">
        <f t="shared" si="115"/>
        <v>0</v>
      </c>
    </row>
    <row r="865" spans="2:9" ht="13.5" customHeight="1" x14ac:dyDescent="0.25">
      <c r="B865" s="11" t="s">
        <v>1629</v>
      </c>
      <c r="C865" s="6" t="s">
        <v>1630</v>
      </c>
      <c r="D865" s="15" t="s">
        <v>15</v>
      </c>
      <c r="E865" s="12">
        <v>3</v>
      </c>
      <c r="F865" s="5">
        <v>1379840</v>
      </c>
      <c r="G865" s="5">
        <f>+F865*E865</f>
        <v>4139520</v>
      </c>
      <c r="H865" s="45">
        <f t="shared" ref="H865:H881" si="117">+F865/$C$7</f>
        <v>40.688277792800108</v>
      </c>
      <c r="I865" s="45">
        <f t="shared" ref="I865:I881" si="118">+H865*E865</f>
        <v>122.06483337840032</v>
      </c>
    </row>
    <row r="866" spans="2:9" ht="13.5" customHeight="1" x14ac:dyDescent="0.25">
      <c r="B866" s="16" t="s">
        <v>1631</v>
      </c>
      <c r="C866" s="6" t="s">
        <v>1632</v>
      </c>
      <c r="D866" s="15"/>
      <c r="E866" s="12"/>
      <c r="F866" s="5"/>
      <c r="G866" s="5"/>
      <c r="H866" s="45">
        <f t="shared" si="117"/>
        <v>0</v>
      </c>
      <c r="I866" s="45">
        <f t="shared" si="118"/>
        <v>0</v>
      </c>
    </row>
    <row r="867" spans="2:9" ht="13.5" customHeight="1" x14ac:dyDescent="0.25">
      <c r="B867" s="11" t="s">
        <v>1633</v>
      </c>
      <c r="C867" s="6" t="s">
        <v>1634</v>
      </c>
      <c r="D867" s="15" t="s">
        <v>15</v>
      </c>
      <c r="E867" s="12">
        <v>27</v>
      </c>
      <c r="F867" s="5">
        <v>79200</v>
      </c>
      <c r="G867" s="5">
        <f>+F867*E867</f>
        <v>2138400</v>
      </c>
      <c r="H867" s="45">
        <f t="shared" si="117"/>
        <v>2.3354241080051086</v>
      </c>
      <c r="I867" s="45">
        <f t="shared" si="118"/>
        <v>63.056450916137933</v>
      </c>
    </row>
    <row r="868" spans="2:9" ht="13.5" customHeight="1" x14ac:dyDescent="0.25">
      <c r="B868" s="11" t="s">
        <v>1635</v>
      </c>
      <c r="C868" s="6" t="s">
        <v>1636</v>
      </c>
      <c r="D868" s="15" t="s">
        <v>15</v>
      </c>
      <c r="E868" s="12">
        <v>24</v>
      </c>
      <c r="F868" s="5">
        <v>79200</v>
      </c>
      <c r="G868" s="5">
        <f>+F868*E868</f>
        <v>1900800</v>
      </c>
      <c r="H868" s="45">
        <f t="shared" si="117"/>
        <v>2.3354241080051086</v>
      </c>
      <c r="I868" s="45">
        <f t="shared" si="118"/>
        <v>56.050178592122606</v>
      </c>
    </row>
    <row r="869" spans="2:9" ht="13.5" customHeight="1" x14ac:dyDescent="0.25">
      <c r="B869" s="11" t="s">
        <v>1637</v>
      </c>
      <c r="C869" s="6" t="s">
        <v>1638</v>
      </c>
      <c r="D869" s="15" t="s">
        <v>15</v>
      </c>
      <c r="E869" s="12">
        <v>9</v>
      </c>
      <c r="F869" s="5">
        <v>79200</v>
      </c>
      <c r="G869" s="5">
        <f>+F869*E869</f>
        <v>712800</v>
      </c>
      <c r="H869" s="45">
        <f t="shared" si="117"/>
        <v>2.3354241080051086</v>
      </c>
      <c r="I869" s="45">
        <f t="shared" si="118"/>
        <v>21.018816972045975</v>
      </c>
    </row>
    <row r="870" spans="2:9" ht="13.5" customHeight="1" x14ac:dyDescent="0.25">
      <c r="B870" s="11" t="s">
        <v>1639</v>
      </c>
      <c r="C870" s="6" t="s">
        <v>1640</v>
      </c>
      <c r="D870" s="15" t="s">
        <v>15</v>
      </c>
      <c r="E870" s="12">
        <v>19</v>
      </c>
      <c r="F870" s="5">
        <v>264000</v>
      </c>
      <c r="G870" s="5">
        <f>+F870*E870</f>
        <v>5016000</v>
      </c>
      <c r="H870" s="45">
        <f t="shared" si="117"/>
        <v>7.7847470266836947</v>
      </c>
      <c r="I870" s="45">
        <f t="shared" si="118"/>
        <v>147.9101935069902</v>
      </c>
    </row>
    <row r="871" spans="2:9" ht="13.5" customHeight="1" x14ac:dyDescent="0.25">
      <c r="B871" s="16" t="s">
        <v>1641</v>
      </c>
      <c r="C871" s="6" t="s">
        <v>1642</v>
      </c>
      <c r="D871" s="15"/>
      <c r="E871" s="12"/>
      <c r="F871" s="5"/>
      <c r="G871" s="5"/>
      <c r="H871" s="45">
        <f t="shared" si="117"/>
        <v>0</v>
      </c>
      <c r="I871" s="45">
        <f t="shared" si="118"/>
        <v>0</v>
      </c>
    </row>
    <row r="872" spans="2:9" ht="13.5" customHeight="1" x14ac:dyDescent="0.25">
      <c r="B872" s="11" t="s">
        <v>1643</v>
      </c>
      <c r="C872" s="6" t="s">
        <v>1644</v>
      </c>
      <c r="D872" s="15" t="s">
        <v>15</v>
      </c>
      <c r="E872" s="12">
        <v>4</v>
      </c>
      <c r="F872" s="5">
        <v>114400</v>
      </c>
      <c r="G872" s="5">
        <f>+F872*E872</f>
        <v>457600</v>
      </c>
      <c r="H872" s="45">
        <f t="shared" si="117"/>
        <v>3.3733903782296011</v>
      </c>
      <c r="I872" s="45">
        <f t="shared" si="118"/>
        <v>13.493561512918404</v>
      </c>
    </row>
    <row r="873" spans="2:9" ht="13.5" customHeight="1" x14ac:dyDescent="0.25">
      <c r="B873" s="11" t="s">
        <v>1645</v>
      </c>
      <c r="C873" s="6" t="s">
        <v>1646</v>
      </c>
      <c r="D873" s="15" t="s">
        <v>15</v>
      </c>
      <c r="E873" s="12">
        <v>2</v>
      </c>
      <c r="F873" s="5">
        <v>114402</v>
      </c>
      <c r="G873" s="5">
        <f>+F873*E873</f>
        <v>228804</v>
      </c>
      <c r="H873" s="45">
        <f t="shared" si="117"/>
        <v>3.3734493535858636</v>
      </c>
      <c r="I873" s="45">
        <f t="shared" si="118"/>
        <v>6.7468987071717272</v>
      </c>
    </row>
    <row r="874" spans="2:9" ht="13.5" customHeight="1" x14ac:dyDescent="0.25">
      <c r="B874" s="11" t="s">
        <v>1647</v>
      </c>
      <c r="C874" s="6" t="s">
        <v>1648</v>
      </c>
      <c r="D874" s="15" t="s">
        <v>15</v>
      </c>
      <c r="E874" s="12">
        <v>2</v>
      </c>
      <c r="F874" s="5">
        <v>114404</v>
      </c>
      <c r="G874" s="5">
        <f>+F874*E874</f>
        <v>228808</v>
      </c>
      <c r="H874" s="45">
        <f t="shared" si="117"/>
        <v>3.3735083289421266</v>
      </c>
      <c r="I874" s="45">
        <f t="shared" si="118"/>
        <v>6.7470166578842532</v>
      </c>
    </row>
    <row r="875" spans="2:9" ht="13.5" customHeight="1" x14ac:dyDescent="0.25">
      <c r="B875" s="16" t="s">
        <v>1649</v>
      </c>
      <c r="C875" s="6" t="s">
        <v>1650</v>
      </c>
      <c r="D875" s="15" t="s">
        <v>15</v>
      </c>
      <c r="E875" s="12">
        <v>1</v>
      </c>
      <c r="F875" s="5">
        <v>591360</v>
      </c>
      <c r="G875" s="5">
        <f>+F875*E875</f>
        <v>591360</v>
      </c>
      <c r="H875" s="45">
        <f t="shared" si="117"/>
        <v>17.437833339771476</v>
      </c>
      <c r="I875" s="45">
        <f t="shared" si="118"/>
        <v>17.437833339771476</v>
      </c>
    </row>
    <row r="876" spans="2:9" ht="15" customHeight="1" x14ac:dyDescent="0.25">
      <c r="B876" s="11" t="s">
        <v>1651</v>
      </c>
      <c r="C876" s="96" t="s">
        <v>1652</v>
      </c>
      <c r="D876" s="15" t="s">
        <v>15</v>
      </c>
      <c r="E876" s="12">
        <v>1</v>
      </c>
      <c r="F876" s="5">
        <v>99968</v>
      </c>
      <c r="G876" s="5">
        <f>+F876*E876</f>
        <v>99968</v>
      </c>
      <c r="H876" s="45">
        <f t="shared" si="117"/>
        <v>2.9478242074375589</v>
      </c>
      <c r="I876" s="45">
        <f t="shared" si="118"/>
        <v>2.9478242074375589</v>
      </c>
    </row>
    <row r="877" spans="2:9" ht="13.5" customHeight="1" x14ac:dyDescent="0.25">
      <c r="B877" s="64" t="s">
        <v>1653</v>
      </c>
      <c r="C877" s="42" t="s">
        <v>1654</v>
      </c>
      <c r="D877" s="82"/>
      <c r="E877" s="83"/>
      <c r="F877" s="5"/>
      <c r="G877" s="31"/>
      <c r="H877" s="45">
        <f t="shared" si="117"/>
        <v>0</v>
      </c>
      <c r="I877" s="45">
        <f t="shared" si="118"/>
        <v>0</v>
      </c>
    </row>
    <row r="878" spans="2:9" ht="13.5" customHeight="1" x14ac:dyDescent="0.25">
      <c r="B878" s="16" t="s">
        <v>1655</v>
      </c>
      <c r="C878" s="42" t="s">
        <v>1656</v>
      </c>
      <c r="D878" s="82"/>
      <c r="E878" s="83"/>
      <c r="F878" s="5"/>
      <c r="G878" s="31"/>
      <c r="H878" s="45">
        <f t="shared" si="117"/>
        <v>0</v>
      </c>
      <c r="I878" s="45">
        <f t="shared" si="118"/>
        <v>0</v>
      </c>
    </row>
    <row r="879" spans="2:9" ht="13.5" customHeight="1" x14ac:dyDescent="0.25">
      <c r="B879" s="11" t="s">
        <v>1657</v>
      </c>
      <c r="C879" s="6" t="s">
        <v>1658</v>
      </c>
      <c r="D879" s="15" t="s">
        <v>15</v>
      </c>
      <c r="E879" s="12">
        <v>2</v>
      </c>
      <c r="F879" s="5">
        <v>2553398</v>
      </c>
      <c r="G879" s="5">
        <f>E879*F879</f>
        <v>5106796</v>
      </c>
      <c r="H879" s="45">
        <f t="shared" si="117"/>
        <v>75.293778365303382</v>
      </c>
      <c r="I879" s="45">
        <f t="shared" si="118"/>
        <v>150.58755673060676</v>
      </c>
    </row>
    <row r="880" spans="2:9" ht="13.5" customHeight="1" x14ac:dyDescent="0.25">
      <c r="B880" s="11" t="s">
        <v>1659</v>
      </c>
      <c r="C880" s="6" t="s">
        <v>1660</v>
      </c>
      <c r="D880" s="15" t="s">
        <v>30</v>
      </c>
      <c r="E880" s="12">
        <v>238</v>
      </c>
      <c r="F880" s="5">
        <v>70146</v>
      </c>
      <c r="G880" s="5">
        <f>E880*F880</f>
        <v>16694748</v>
      </c>
      <c r="H880" s="45">
        <f t="shared" si="117"/>
        <v>2.0684426702036154</v>
      </c>
      <c r="I880" s="45">
        <f t="shared" si="118"/>
        <v>492.28935550846046</v>
      </c>
    </row>
    <row r="881" spans="2:11" ht="13.5" customHeight="1" x14ac:dyDescent="0.25">
      <c r="B881" s="11" t="s">
        <v>1661</v>
      </c>
      <c r="C881" s="6" t="s">
        <v>1730</v>
      </c>
      <c r="D881" s="15" t="s">
        <v>15</v>
      </c>
      <c r="E881" s="12">
        <v>1</v>
      </c>
      <c r="F881" s="5">
        <v>4939312</v>
      </c>
      <c r="G881" s="5">
        <f>E881*F881</f>
        <v>4939312</v>
      </c>
      <c r="H881" s="45">
        <f t="shared" si="117"/>
        <v>145.64884244645111</v>
      </c>
      <c r="I881" s="45">
        <f t="shared" si="118"/>
        <v>145.64884244645111</v>
      </c>
    </row>
    <row r="882" spans="2:11" ht="13.5" customHeight="1" x14ac:dyDescent="0.25">
      <c r="B882" s="11" t="s">
        <v>1662</v>
      </c>
      <c r="C882" s="6" t="s">
        <v>1663</v>
      </c>
      <c r="D882" s="15" t="s">
        <v>15</v>
      </c>
      <c r="E882" s="12">
        <v>1</v>
      </c>
      <c r="F882" s="5">
        <v>1831786</v>
      </c>
      <c r="G882" s="5">
        <f>E882*F882</f>
        <v>1831786</v>
      </c>
      <c r="H882" s="45">
        <f t="shared" ref="H882:H893" si="119">+F882/$C$7</f>
        <v>54.015115973563702</v>
      </c>
      <c r="I882" s="45">
        <f t="shared" ref="I882:I893" si="120">+H882*E882</f>
        <v>54.015115973563702</v>
      </c>
      <c r="K882" s="3"/>
    </row>
    <row r="883" spans="2:11" ht="13.5" customHeight="1" x14ac:dyDescent="0.25">
      <c r="B883" s="11" t="s">
        <v>1664</v>
      </c>
      <c r="C883" s="6" t="s">
        <v>1665</v>
      </c>
      <c r="D883" s="15" t="s">
        <v>15</v>
      </c>
      <c r="E883" s="12">
        <v>1</v>
      </c>
      <c r="F883" s="5">
        <v>1554242</v>
      </c>
      <c r="G883" s="5">
        <f>E883*F883</f>
        <v>1554242</v>
      </c>
      <c r="H883" s="45">
        <f t="shared" si="119"/>
        <v>45.830987834268633</v>
      </c>
      <c r="I883" s="45">
        <f t="shared" si="120"/>
        <v>45.830987834268633</v>
      </c>
    </row>
    <row r="884" spans="2:11" ht="13.5" customHeight="1" x14ac:dyDescent="0.25">
      <c r="B884" s="11" t="s">
        <v>1666</v>
      </c>
      <c r="C884" s="6" t="s">
        <v>1667</v>
      </c>
      <c r="D884" s="15"/>
      <c r="E884" s="12"/>
      <c r="F884" s="5"/>
      <c r="G884" s="5"/>
      <c r="H884" s="45">
        <f t="shared" si="119"/>
        <v>0</v>
      </c>
      <c r="I884" s="45">
        <f t="shared" si="120"/>
        <v>0</v>
      </c>
    </row>
    <row r="885" spans="2:11" ht="13.5" customHeight="1" x14ac:dyDescent="0.25">
      <c r="B885" s="11" t="s">
        <v>1668</v>
      </c>
      <c r="C885" s="6" t="s">
        <v>1669</v>
      </c>
      <c r="D885" s="15" t="s">
        <v>15</v>
      </c>
      <c r="E885" s="12">
        <v>58</v>
      </c>
      <c r="F885" s="5">
        <v>629984</v>
      </c>
      <c r="G885" s="5">
        <f t="shared" ref="G885:G893" si="121">E885*F885</f>
        <v>36539072</v>
      </c>
      <c r="H885" s="45">
        <f t="shared" si="119"/>
        <v>18.576765419917805</v>
      </c>
      <c r="I885" s="45">
        <f t="shared" si="120"/>
        <v>1077.4523943552326</v>
      </c>
    </row>
    <row r="886" spans="2:11" ht="13.5" customHeight="1" x14ac:dyDescent="0.25">
      <c r="B886" s="11" t="s">
        <v>1670</v>
      </c>
      <c r="C886" s="6" t="s">
        <v>1671</v>
      </c>
      <c r="D886" s="15" t="s">
        <v>15</v>
      </c>
      <c r="E886" s="12">
        <v>32</v>
      </c>
      <c r="F886" s="5">
        <v>693858</v>
      </c>
      <c r="G886" s="5">
        <f t="shared" si="121"/>
        <v>22203456</v>
      </c>
      <c r="H886" s="45">
        <f t="shared" si="119"/>
        <v>20.460261372881419</v>
      </c>
      <c r="I886" s="45">
        <f t="shared" si="120"/>
        <v>654.72836393220541</v>
      </c>
    </row>
    <row r="887" spans="2:11" ht="13.5" customHeight="1" x14ac:dyDescent="0.25">
      <c r="B887" s="11" t="s">
        <v>1672</v>
      </c>
      <c r="C887" s="6" t="s">
        <v>1674</v>
      </c>
      <c r="D887" s="15" t="s">
        <v>15</v>
      </c>
      <c r="E887" s="12">
        <v>1</v>
      </c>
      <c r="F887" s="5">
        <v>1105011</v>
      </c>
      <c r="G887" s="5">
        <f t="shared" si="121"/>
        <v>1105011</v>
      </c>
      <c r="H887" s="45">
        <f t="shared" si="119"/>
        <v>32.584208699631731</v>
      </c>
      <c r="I887" s="45">
        <f t="shared" si="120"/>
        <v>32.584208699631731</v>
      </c>
    </row>
    <row r="888" spans="2:11" ht="13.5" customHeight="1" x14ac:dyDescent="0.25">
      <c r="B888" s="11" t="s">
        <v>1673</v>
      </c>
      <c r="C888" s="6" t="s">
        <v>1731</v>
      </c>
      <c r="D888" s="15" t="s">
        <v>15</v>
      </c>
      <c r="E888" s="12">
        <v>4</v>
      </c>
      <c r="F888" s="5">
        <v>681472</v>
      </c>
      <c r="G888" s="5">
        <f t="shared" si="121"/>
        <v>2725888</v>
      </c>
      <c r="H888" s="45">
        <f t="shared" si="119"/>
        <v>20.095026991546177</v>
      </c>
      <c r="I888" s="45">
        <f t="shared" si="120"/>
        <v>80.38010796618471</v>
      </c>
    </row>
    <row r="889" spans="2:11" ht="13.5" customHeight="1" x14ac:dyDescent="0.25">
      <c r="B889" s="11" t="s">
        <v>1675</v>
      </c>
      <c r="C889" s="6" t="s">
        <v>1732</v>
      </c>
      <c r="D889" s="15" t="s">
        <v>15</v>
      </c>
      <c r="E889" s="12">
        <v>12</v>
      </c>
      <c r="F889" s="5">
        <v>114728</v>
      </c>
      <c r="G889" s="5">
        <f t="shared" si="121"/>
        <v>1376736</v>
      </c>
      <c r="H889" s="45">
        <f t="shared" si="119"/>
        <v>3.383062336656693</v>
      </c>
      <c r="I889" s="45">
        <f t="shared" si="120"/>
        <v>40.596748039880318</v>
      </c>
    </row>
    <row r="890" spans="2:11" ht="13.5" customHeight="1" x14ac:dyDescent="0.25">
      <c r="B890" s="11" t="s">
        <v>1676</v>
      </c>
      <c r="C890" s="6" t="s">
        <v>1678</v>
      </c>
      <c r="D890" s="15" t="s">
        <v>15</v>
      </c>
      <c r="E890" s="12">
        <v>81</v>
      </c>
      <c r="F890" s="5">
        <v>111018</v>
      </c>
      <c r="G890" s="5">
        <f t="shared" si="121"/>
        <v>8992458</v>
      </c>
      <c r="H890" s="45">
        <f t="shared" si="119"/>
        <v>3.2736630507892817</v>
      </c>
      <c r="I890" s="45">
        <f t="shared" si="120"/>
        <v>265.16670711393181</v>
      </c>
    </row>
    <row r="891" spans="2:11" ht="13.5" customHeight="1" x14ac:dyDescent="0.25">
      <c r="B891" s="11" t="s">
        <v>1677</v>
      </c>
      <c r="C891" s="6" t="s">
        <v>1733</v>
      </c>
      <c r="D891" s="15" t="s">
        <v>15</v>
      </c>
      <c r="E891" s="12">
        <v>8</v>
      </c>
      <c r="F891" s="5">
        <v>3584040</v>
      </c>
      <c r="G891" s="5">
        <f t="shared" si="121"/>
        <v>28672320</v>
      </c>
      <c r="H891" s="45">
        <f t="shared" si="119"/>
        <v>105.68501792998268</v>
      </c>
      <c r="I891" s="45">
        <f t="shared" si="120"/>
        <v>845.48014343986142</v>
      </c>
    </row>
    <row r="892" spans="2:11" ht="13.5" customHeight="1" x14ac:dyDescent="0.25">
      <c r="B892" s="11" t="s">
        <v>1679</v>
      </c>
      <c r="C892" s="6" t="s">
        <v>1682</v>
      </c>
      <c r="D892" s="15" t="s">
        <v>15</v>
      </c>
      <c r="E892" s="12">
        <v>21</v>
      </c>
      <c r="F892" s="5">
        <v>93180</v>
      </c>
      <c r="G892" s="5">
        <f t="shared" si="121"/>
        <v>1956780</v>
      </c>
      <c r="H892" s="45">
        <f t="shared" si="119"/>
        <v>2.7476618482817678</v>
      </c>
      <c r="I892" s="45">
        <f t="shared" si="120"/>
        <v>57.700898813917128</v>
      </c>
    </row>
    <row r="893" spans="2:11" ht="13.5" customHeight="1" x14ac:dyDescent="0.25">
      <c r="B893" s="11" t="s">
        <v>1681</v>
      </c>
      <c r="C893" s="6" t="s">
        <v>1684</v>
      </c>
      <c r="D893" s="15" t="s">
        <v>1318</v>
      </c>
      <c r="E893" s="12">
        <v>105</v>
      </c>
      <c r="F893" s="5">
        <v>18638</v>
      </c>
      <c r="G893" s="5">
        <f t="shared" si="121"/>
        <v>1956990</v>
      </c>
      <c r="H893" s="45">
        <f t="shared" si="119"/>
        <v>0.54959134501261631</v>
      </c>
      <c r="I893" s="45">
        <f t="shared" si="120"/>
        <v>57.707091226324714</v>
      </c>
    </row>
    <row r="894" spans="2:11" ht="13.5" customHeight="1" x14ac:dyDescent="0.25">
      <c r="B894" s="35"/>
      <c r="C894" s="42" t="s">
        <v>1685</v>
      </c>
      <c r="D894" s="15"/>
      <c r="E894" s="12"/>
      <c r="F894" s="5"/>
      <c r="G894" s="12"/>
      <c r="H894" s="45"/>
      <c r="I894" s="45"/>
    </row>
    <row r="895" spans="2:11" ht="13.5" customHeight="1" x14ac:dyDescent="0.25">
      <c r="B895" s="16">
        <v>23</v>
      </c>
      <c r="C895" s="30" t="s">
        <v>1686</v>
      </c>
      <c r="D895" s="15"/>
      <c r="E895" s="12"/>
      <c r="F895" s="5"/>
      <c r="G895" s="5"/>
      <c r="H895" s="45"/>
      <c r="I895" s="45"/>
    </row>
    <row r="896" spans="2:11" ht="13.5" customHeight="1" x14ac:dyDescent="0.25">
      <c r="B896" s="16" t="s">
        <v>1687</v>
      </c>
      <c r="C896" s="14" t="s">
        <v>1688</v>
      </c>
      <c r="D896" s="15" t="s">
        <v>15</v>
      </c>
      <c r="E896" s="12">
        <v>12</v>
      </c>
      <c r="F896" s="5">
        <v>2518988</v>
      </c>
      <c r="G896" s="5">
        <f>+F896*E896</f>
        <v>30227856</v>
      </c>
      <c r="H896" s="45">
        <f>+F896/$C$7</f>
        <v>74.279107360802669</v>
      </c>
      <c r="I896" s="45">
        <f>+H896*E896</f>
        <v>891.34928832963203</v>
      </c>
      <c r="K896" s="3"/>
    </row>
    <row r="897" spans="1:12" ht="13.5" customHeight="1" x14ac:dyDescent="0.25">
      <c r="B897" s="16" t="s">
        <v>1689</v>
      </c>
      <c r="C897" s="14" t="s">
        <v>1690</v>
      </c>
      <c r="D897" s="15" t="s">
        <v>15</v>
      </c>
      <c r="E897" s="12">
        <v>12</v>
      </c>
      <c r="F897" s="5">
        <v>1089000</v>
      </c>
      <c r="G897" s="5">
        <f>+F897*E897</f>
        <v>13068000</v>
      </c>
      <c r="H897" s="45">
        <f>+F897/$C$7</f>
        <v>32.112081485070242</v>
      </c>
      <c r="I897" s="45">
        <f>+H897*E897</f>
        <v>385.34497782084293</v>
      </c>
    </row>
    <row r="898" spans="1:12" ht="15.4" customHeight="1" x14ac:dyDescent="0.35">
      <c r="A898" s="41"/>
      <c r="B898" s="35"/>
      <c r="C898" s="42" t="s">
        <v>1691</v>
      </c>
      <c r="D898" s="11"/>
      <c r="E898" s="12"/>
      <c r="F898" s="12"/>
      <c r="G898" s="12"/>
      <c r="H898" s="41"/>
      <c r="I898" s="45"/>
    </row>
    <row r="899" spans="1:12" s="41" customFormat="1" ht="12.75" customHeight="1" x14ac:dyDescent="0.35">
      <c r="B899" s="16">
        <v>24</v>
      </c>
      <c r="C899" s="30" t="s">
        <v>1692</v>
      </c>
      <c r="D899" s="11"/>
      <c r="E899" s="12"/>
      <c r="F899" s="5"/>
      <c r="G899" s="5"/>
      <c r="I899" s="45"/>
    </row>
    <row r="900" spans="1:12" s="41" customFormat="1" ht="12.75" customHeight="1" x14ac:dyDescent="0.35">
      <c r="A900" s="1"/>
      <c r="B900" s="16" t="s">
        <v>1693</v>
      </c>
      <c r="C900" s="14" t="s">
        <v>1694</v>
      </c>
      <c r="D900" s="11" t="s">
        <v>15</v>
      </c>
      <c r="E900" s="12"/>
      <c r="F900" s="43" t="s">
        <v>16</v>
      </c>
      <c r="G900" s="5"/>
      <c r="H900" s="44" t="s">
        <v>16</v>
      </c>
      <c r="I900" s="45"/>
    </row>
    <row r="901" spans="1:12" x14ac:dyDescent="0.25">
      <c r="B901" s="16" t="s">
        <v>1695</v>
      </c>
      <c r="C901" s="14" t="s">
        <v>1696</v>
      </c>
      <c r="D901" s="11" t="s">
        <v>15</v>
      </c>
      <c r="E901" s="12"/>
      <c r="F901" s="43" t="s">
        <v>16</v>
      </c>
      <c r="G901" s="5"/>
      <c r="H901" s="44" t="s">
        <v>16</v>
      </c>
      <c r="I901" s="45"/>
    </row>
    <row r="902" spans="1:12" x14ac:dyDescent="0.25">
      <c r="B902" s="16" t="s">
        <v>1697</v>
      </c>
      <c r="C902" s="14" t="s">
        <v>1698</v>
      </c>
      <c r="D902" s="11" t="s">
        <v>15</v>
      </c>
      <c r="E902" s="12"/>
      <c r="F902" s="43" t="s">
        <v>16</v>
      </c>
      <c r="G902" s="5"/>
      <c r="H902" s="44" t="s">
        <v>16</v>
      </c>
      <c r="I902" s="45"/>
    </row>
    <row r="903" spans="1:12" ht="15.4" customHeight="1" x14ac:dyDescent="0.35">
      <c r="A903" s="41"/>
      <c r="B903" s="16" t="s">
        <v>1699</v>
      </c>
      <c r="C903" s="14" t="s">
        <v>1700</v>
      </c>
      <c r="D903" s="11" t="s">
        <v>15</v>
      </c>
      <c r="E903" s="12"/>
      <c r="F903" s="43" t="s">
        <v>16</v>
      </c>
      <c r="G903" s="5"/>
      <c r="H903" s="44" t="s">
        <v>16</v>
      </c>
      <c r="I903" s="45"/>
    </row>
    <row r="904" spans="1:12" s="41" customFormat="1" ht="12.75" customHeight="1" x14ac:dyDescent="0.35">
      <c r="B904" s="16" t="s">
        <v>1701</v>
      </c>
      <c r="C904" s="14" t="s">
        <v>1702</v>
      </c>
      <c r="D904" s="11" t="s">
        <v>15</v>
      </c>
      <c r="E904" s="12"/>
      <c r="F904" s="43" t="s">
        <v>16</v>
      </c>
      <c r="G904" s="5"/>
      <c r="H904" s="44" t="s">
        <v>16</v>
      </c>
      <c r="I904" s="45"/>
    </row>
    <row r="905" spans="1:12" s="41" customFormat="1" ht="12.75" customHeight="1" x14ac:dyDescent="0.35">
      <c r="B905" s="16" t="s">
        <v>1703</v>
      </c>
      <c r="C905" s="14" t="s">
        <v>1704</v>
      </c>
      <c r="D905" s="11" t="s">
        <v>15</v>
      </c>
      <c r="E905" s="12"/>
      <c r="F905" s="43" t="s">
        <v>16</v>
      </c>
      <c r="G905" s="5"/>
      <c r="H905" s="44" t="s">
        <v>16</v>
      </c>
      <c r="I905" s="45"/>
    </row>
    <row r="906" spans="1:12" s="41" customFormat="1" ht="12.75" customHeight="1" x14ac:dyDescent="0.35">
      <c r="B906" s="16" t="s">
        <v>1705</v>
      </c>
      <c r="C906" s="14" t="s">
        <v>1706</v>
      </c>
      <c r="D906" s="11" t="s">
        <v>15</v>
      </c>
      <c r="E906" s="12"/>
      <c r="F906" s="43" t="s">
        <v>16</v>
      </c>
      <c r="G906" s="5"/>
      <c r="H906" s="44" t="s">
        <v>16</v>
      </c>
      <c r="I906" s="45"/>
    </row>
    <row r="907" spans="1:12" s="41" customFormat="1" ht="12.75" customHeight="1" thickBot="1" x14ac:dyDescent="0.4">
      <c r="B907" s="100"/>
      <c r="C907" s="101"/>
      <c r="D907" s="102"/>
      <c r="E907" s="103"/>
      <c r="F907" s="104"/>
      <c r="G907" s="104"/>
      <c r="H907" s="105"/>
      <c r="I907" s="106"/>
    </row>
    <row r="908" spans="1:12" s="41" customFormat="1" ht="13.5" customHeight="1" thickBot="1" x14ac:dyDescent="0.4">
      <c r="A908" s="1"/>
      <c r="B908" s="107">
        <v>1</v>
      </c>
      <c r="C908" s="108" t="s">
        <v>1707</v>
      </c>
      <c r="D908" s="109"/>
      <c r="E908" s="110"/>
      <c r="F908" s="109" t="s">
        <v>1708</v>
      </c>
      <c r="G908" s="111">
        <f>SUM(G13:G907)</f>
        <v>7105084586.5088339</v>
      </c>
      <c r="H908" s="112" t="s">
        <v>1708</v>
      </c>
      <c r="I908" s="113" t="e">
        <f t="shared" ref="I908:I913" si="122">G908/UF</f>
        <v>#REF!</v>
      </c>
      <c r="K908" s="63">
        <f>SUM(I13:I906)</f>
        <v>209512.44738318463</v>
      </c>
      <c r="L908" s="63"/>
    </row>
    <row r="909" spans="1:12" ht="12.75" customHeight="1" thickBot="1" x14ac:dyDescent="0.3">
      <c r="B909" s="114">
        <v>2</v>
      </c>
      <c r="C909" s="14" t="s">
        <v>1709</v>
      </c>
      <c r="D909" s="115"/>
      <c r="E909" s="116">
        <v>0.21490000000000001</v>
      </c>
      <c r="F909" s="117" t="s">
        <v>9</v>
      </c>
      <c r="G909" s="118">
        <f>+G908*E909</f>
        <v>1526882677.6407485</v>
      </c>
      <c r="H909" s="119" t="s">
        <v>10</v>
      </c>
      <c r="I909" s="120" t="e">
        <f t="shared" si="122"/>
        <v>#REF!</v>
      </c>
    </row>
    <row r="910" spans="1:12" ht="12.75" customHeight="1" thickBot="1" x14ac:dyDescent="0.3">
      <c r="B910" s="114">
        <v>3</v>
      </c>
      <c r="C910" s="14" t="s">
        <v>1710</v>
      </c>
      <c r="D910" s="115"/>
      <c r="E910" s="116">
        <v>0.2</v>
      </c>
      <c r="F910" s="117" t="s">
        <v>9</v>
      </c>
      <c r="G910" s="118">
        <f>(G908+G909)*E910</f>
        <v>1726393452.8299165</v>
      </c>
      <c r="H910" s="119" t="s">
        <v>10</v>
      </c>
      <c r="I910" s="120" t="e">
        <f t="shared" si="122"/>
        <v>#REF!</v>
      </c>
    </row>
    <row r="911" spans="1:12" ht="13" thickBot="1" x14ac:dyDescent="0.3">
      <c r="B911" s="114">
        <v>4</v>
      </c>
      <c r="C911" s="14" t="s">
        <v>1711</v>
      </c>
      <c r="D911" s="85"/>
      <c r="E911" s="121"/>
      <c r="F911" s="122" t="s">
        <v>9</v>
      </c>
      <c r="G911" s="118">
        <f>SUM(G908:G910)</f>
        <v>10358360716.979498</v>
      </c>
      <c r="H911" s="123" t="s">
        <v>10</v>
      </c>
      <c r="I911" s="120" t="e">
        <f t="shared" si="122"/>
        <v>#REF!</v>
      </c>
    </row>
    <row r="912" spans="1:12" ht="13" thickBot="1" x14ac:dyDescent="0.3">
      <c r="B912" s="147">
        <v>5</v>
      </c>
      <c r="C912" s="148" t="s">
        <v>1712</v>
      </c>
      <c r="D912" s="149"/>
      <c r="E912" s="150">
        <v>0.19</v>
      </c>
      <c r="F912" s="151" t="s">
        <v>9</v>
      </c>
      <c r="G912" s="152">
        <f>+G911*E912</f>
        <v>1968088536.2261047</v>
      </c>
      <c r="H912" s="153" t="s">
        <v>10</v>
      </c>
      <c r="I912" s="154" t="e">
        <f t="shared" si="122"/>
        <v>#REF!</v>
      </c>
    </row>
    <row r="913" spans="2:12" ht="28" thickBot="1" x14ac:dyDescent="0.3">
      <c r="B913" s="155">
        <v>6</v>
      </c>
      <c r="C913" s="156" t="s">
        <v>1713</v>
      </c>
      <c r="D913" s="157"/>
      <c r="E913" s="158" t="s">
        <v>1734</v>
      </c>
      <c r="F913" s="159" t="s">
        <v>9</v>
      </c>
      <c r="G913" s="160">
        <f>SUM(G911:G912)</f>
        <v>12326449253.205603</v>
      </c>
      <c r="H913" s="161" t="s">
        <v>10</v>
      </c>
      <c r="I913" s="162" t="e">
        <f t="shared" si="122"/>
        <v>#REF!</v>
      </c>
    </row>
    <row r="914" spans="2:12" x14ac:dyDescent="0.25">
      <c r="E914" s="124"/>
      <c r="H914" s="125" t="s">
        <v>1714</v>
      </c>
      <c r="I914" s="31">
        <v>3107.87</v>
      </c>
    </row>
    <row r="915" spans="2:12" ht="13.5" customHeight="1" x14ac:dyDescent="0.3">
      <c r="H915" s="125" t="s">
        <v>1715</v>
      </c>
      <c r="I915" s="126" t="e">
        <f>I913/I914</f>
        <v>#REF!</v>
      </c>
    </row>
    <row r="916" spans="2:12" ht="28" x14ac:dyDescent="0.25">
      <c r="B916" s="250" t="s">
        <v>1735</v>
      </c>
      <c r="C916" s="250"/>
      <c r="D916" s="250"/>
      <c r="E916" s="250"/>
      <c r="F916" s="250"/>
      <c r="G916" s="250"/>
      <c r="H916" s="250"/>
      <c r="I916" s="250"/>
    </row>
    <row r="917" spans="2:12" x14ac:dyDescent="0.25">
      <c r="B917" s="163">
        <v>1</v>
      </c>
      <c r="C917" s="166" t="s">
        <v>12</v>
      </c>
      <c r="D917" s="172"/>
      <c r="E917" s="178"/>
      <c r="F917" s="178"/>
      <c r="G917" s="187"/>
      <c r="L917" s="1" t="s">
        <v>1736</v>
      </c>
    </row>
    <row r="918" spans="2:12" x14ac:dyDescent="0.25">
      <c r="B918" s="37" t="s">
        <v>13</v>
      </c>
      <c r="C918" s="167" t="s">
        <v>14</v>
      </c>
      <c r="D918" s="173" t="s">
        <v>15</v>
      </c>
      <c r="E918" s="179"/>
      <c r="F918" s="185" t="s">
        <v>16</v>
      </c>
      <c r="G918" s="187"/>
    </row>
    <row r="919" spans="2:12" x14ac:dyDescent="0.25">
      <c r="B919" s="37" t="s">
        <v>17</v>
      </c>
      <c r="C919" s="167" t="s">
        <v>18</v>
      </c>
      <c r="D919" s="173" t="s">
        <v>19</v>
      </c>
      <c r="E919" s="179"/>
      <c r="F919" s="185" t="s">
        <v>16</v>
      </c>
      <c r="G919" s="187"/>
    </row>
    <row r="920" spans="2:12" x14ac:dyDescent="0.25">
      <c r="B920" s="37" t="s">
        <v>20</v>
      </c>
      <c r="C920" s="167" t="s">
        <v>21</v>
      </c>
      <c r="D920" s="173" t="s">
        <v>15</v>
      </c>
      <c r="E920" s="179"/>
      <c r="F920" s="185" t="s">
        <v>16</v>
      </c>
      <c r="G920" s="187"/>
    </row>
    <row r="921" spans="2:12" x14ac:dyDescent="0.25">
      <c r="B921" s="37" t="s">
        <v>22</v>
      </c>
      <c r="C921" s="167" t="s">
        <v>23</v>
      </c>
      <c r="D921" s="173" t="s">
        <v>15</v>
      </c>
      <c r="E921" s="179"/>
      <c r="F921" s="185" t="s">
        <v>16</v>
      </c>
      <c r="G921" s="187"/>
    </row>
    <row r="922" spans="2:12" x14ac:dyDescent="0.25">
      <c r="B922" s="37" t="s">
        <v>24</v>
      </c>
      <c r="C922" s="167" t="s">
        <v>25</v>
      </c>
      <c r="D922" s="173" t="s">
        <v>15</v>
      </c>
      <c r="E922" s="179"/>
      <c r="F922" s="185" t="s">
        <v>16</v>
      </c>
      <c r="G922" s="187"/>
    </row>
    <row r="923" spans="2:12" x14ac:dyDescent="0.25">
      <c r="B923" s="37">
        <v>2</v>
      </c>
      <c r="C923" s="168" t="s">
        <v>27</v>
      </c>
      <c r="D923" s="173"/>
      <c r="E923" s="179"/>
      <c r="F923" s="186"/>
      <c r="G923" s="187"/>
    </row>
    <row r="924" spans="2:12" x14ac:dyDescent="0.25">
      <c r="B924" s="37" t="s">
        <v>28</v>
      </c>
      <c r="C924" s="167" t="s">
        <v>29</v>
      </c>
      <c r="D924" s="173" t="s">
        <v>30</v>
      </c>
      <c r="E924" s="179">
        <v>719</v>
      </c>
      <c r="F924" s="186">
        <v>2587</v>
      </c>
      <c r="G924" s="186">
        <f>E924*F924</f>
        <v>1860053</v>
      </c>
    </row>
    <row r="925" spans="2:12" x14ac:dyDescent="0.25">
      <c r="B925" s="37" t="s">
        <v>31</v>
      </c>
      <c r="C925" s="167" t="s">
        <v>32</v>
      </c>
      <c r="D925" s="173" t="s">
        <v>33</v>
      </c>
      <c r="E925" s="179">
        <v>107.85</v>
      </c>
      <c r="F925" s="186">
        <v>2655</v>
      </c>
      <c r="G925" s="186">
        <f t="shared" ref="G925:G936" si="123">E925*F925</f>
        <v>286341.75</v>
      </c>
    </row>
    <row r="926" spans="2:12" x14ac:dyDescent="0.25">
      <c r="B926" s="37" t="s">
        <v>34</v>
      </c>
      <c r="C926" s="167" t="s">
        <v>1737</v>
      </c>
      <c r="D926" s="173" t="s">
        <v>33</v>
      </c>
      <c r="E926" s="179">
        <v>44.78</v>
      </c>
      <c r="F926" s="186">
        <v>2880</v>
      </c>
      <c r="G926" s="186">
        <f t="shared" si="123"/>
        <v>128966.40000000001</v>
      </c>
    </row>
    <row r="927" spans="2:12" x14ac:dyDescent="0.25">
      <c r="B927" s="37" t="s">
        <v>36</v>
      </c>
      <c r="C927" s="167" t="s">
        <v>37</v>
      </c>
      <c r="D927" s="173" t="s">
        <v>33</v>
      </c>
      <c r="E927" s="179">
        <v>648</v>
      </c>
      <c r="F927" s="186">
        <v>12460</v>
      </c>
      <c r="G927" s="186">
        <f t="shared" si="123"/>
        <v>8074080</v>
      </c>
    </row>
    <row r="928" spans="2:12" x14ac:dyDescent="0.25">
      <c r="B928" s="37" t="s">
        <v>38</v>
      </c>
      <c r="C928" s="167" t="s">
        <v>39</v>
      </c>
      <c r="D928" s="173" t="s">
        <v>33</v>
      </c>
      <c r="E928" s="179">
        <v>12</v>
      </c>
      <c r="F928" s="186">
        <v>10110</v>
      </c>
      <c r="G928" s="186">
        <f t="shared" si="123"/>
        <v>121320</v>
      </c>
    </row>
    <row r="929" spans="2:7" x14ac:dyDescent="0.25">
      <c r="B929" s="37">
        <v>3</v>
      </c>
      <c r="C929" s="166" t="s">
        <v>41</v>
      </c>
      <c r="D929" s="173"/>
      <c r="E929" s="179"/>
      <c r="F929" s="186"/>
      <c r="G929" s="186">
        <f t="shared" si="123"/>
        <v>0</v>
      </c>
    </row>
    <row r="930" spans="2:7" x14ac:dyDescent="0.25">
      <c r="B930" s="37" t="s">
        <v>42</v>
      </c>
      <c r="C930" s="167" t="s">
        <v>45</v>
      </c>
      <c r="D930" s="173" t="s">
        <v>33</v>
      </c>
      <c r="E930" s="179">
        <v>6.24</v>
      </c>
      <c r="F930" s="186">
        <v>71843</v>
      </c>
      <c r="G930" s="186">
        <f t="shared" si="123"/>
        <v>448300.32</v>
      </c>
    </row>
    <row r="931" spans="2:7" x14ac:dyDescent="0.25">
      <c r="B931" s="37" t="s">
        <v>64</v>
      </c>
      <c r="C931" s="169" t="s">
        <v>1738</v>
      </c>
      <c r="D931" s="173" t="s">
        <v>33</v>
      </c>
      <c r="E931" s="179">
        <v>40</v>
      </c>
      <c r="F931" s="186">
        <v>92199</v>
      </c>
      <c r="G931" s="186">
        <f t="shared" si="123"/>
        <v>3687960</v>
      </c>
    </row>
    <row r="932" spans="2:7" x14ac:dyDescent="0.25">
      <c r="B932" s="37" t="s">
        <v>74</v>
      </c>
      <c r="C932" s="167" t="s">
        <v>1739</v>
      </c>
      <c r="D932" s="173" t="s">
        <v>33</v>
      </c>
      <c r="E932" s="179">
        <v>22.905124999999998</v>
      </c>
      <c r="F932" s="186">
        <v>164242</v>
      </c>
      <c r="G932" s="186">
        <f t="shared" si="123"/>
        <v>3761983.5402499996</v>
      </c>
    </row>
    <row r="933" spans="2:7" x14ac:dyDescent="0.25">
      <c r="B933" s="37" t="s">
        <v>1740</v>
      </c>
      <c r="C933" s="167" t="s">
        <v>1741</v>
      </c>
      <c r="D933" s="173" t="s">
        <v>33</v>
      </c>
      <c r="E933" s="179">
        <v>8.3000000000000007</v>
      </c>
      <c r="F933" s="186">
        <v>111106</v>
      </c>
      <c r="G933" s="186">
        <f t="shared" si="123"/>
        <v>922179.8</v>
      </c>
    </row>
    <row r="934" spans="2:7" x14ac:dyDescent="0.25">
      <c r="B934" s="37" t="s">
        <v>1742</v>
      </c>
      <c r="C934" s="169" t="s">
        <v>67</v>
      </c>
      <c r="D934" s="173" t="s">
        <v>33</v>
      </c>
      <c r="E934" s="179">
        <v>42</v>
      </c>
      <c r="F934" s="186">
        <v>110683</v>
      </c>
      <c r="G934" s="186">
        <f t="shared" si="123"/>
        <v>4648686</v>
      </c>
    </row>
    <row r="935" spans="2:7" x14ac:dyDescent="0.25">
      <c r="B935" s="37">
        <v>4</v>
      </c>
      <c r="C935" s="166" t="s">
        <v>1743</v>
      </c>
      <c r="D935" s="173"/>
      <c r="E935" s="179"/>
      <c r="F935" s="186"/>
      <c r="G935" s="186"/>
    </row>
    <row r="936" spans="2:7" x14ac:dyDescent="0.25">
      <c r="B936" s="37" t="s">
        <v>78</v>
      </c>
      <c r="C936" s="170" t="s">
        <v>250</v>
      </c>
      <c r="D936" s="173" t="s">
        <v>19</v>
      </c>
      <c r="E936" s="179">
        <v>96</v>
      </c>
      <c r="F936" s="186">
        <v>149724</v>
      </c>
      <c r="G936" s="186">
        <f t="shared" si="123"/>
        <v>14373504</v>
      </c>
    </row>
    <row r="937" spans="2:7" x14ac:dyDescent="0.25">
      <c r="B937" s="37" t="s">
        <v>1744</v>
      </c>
      <c r="C937" s="167" t="s">
        <v>198</v>
      </c>
      <c r="D937" s="173" t="s">
        <v>30</v>
      </c>
      <c r="E937" s="179">
        <v>320</v>
      </c>
      <c r="F937" s="186">
        <v>2730</v>
      </c>
      <c r="G937" s="186">
        <f>+F937*E937</f>
        <v>873600</v>
      </c>
    </row>
    <row r="938" spans="2:7" x14ac:dyDescent="0.25">
      <c r="B938" s="37" t="s">
        <v>1745</v>
      </c>
      <c r="C938" s="167" t="s">
        <v>1746</v>
      </c>
      <c r="D938" s="173" t="s">
        <v>30</v>
      </c>
      <c r="E938" s="179">
        <v>320</v>
      </c>
      <c r="F938" s="186">
        <v>2390</v>
      </c>
      <c r="G938" s="186">
        <f>+F938*E938</f>
        <v>764800</v>
      </c>
    </row>
    <row r="939" spans="2:7" x14ac:dyDescent="0.25">
      <c r="B939" s="37">
        <v>5</v>
      </c>
      <c r="C939" s="166" t="s">
        <v>1544</v>
      </c>
      <c r="D939" s="173"/>
      <c r="E939" s="179"/>
      <c r="F939" s="186"/>
      <c r="G939" s="187"/>
    </row>
    <row r="940" spans="2:7" x14ac:dyDescent="0.25">
      <c r="B940" s="37" t="s">
        <v>99</v>
      </c>
      <c r="C940" s="17" t="s">
        <v>1546</v>
      </c>
      <c r="D940" s="173"/>
      <c r="E940" s="179"/>
      <c r="F940" s="186"/>
      <c r="G940" s="187"/>
    </row>
    <row r="941" spans="2:7" x14ac:dyDescent="0.25">
      <c r="B941" s="37" t="s">
        <v>101</v>
      </c>
      <c r="C941" s="6" t="s">
        <v>1747</v>
      </c>
      <c r="D941" s="11" t="s">
        <v>30</v>
      </c>
      <c r="E941" s="12">
        <v>2219</v>
      </c>
      <c r="F941" s="5">
        <v>9750</v>
      </c>
      <c r="G941" s="186">
        <f t="shared" ref="G941:G946" si="124">E941*F941</f>
        <v>21635250</v>
      </c>
    </row>
    <row r="942" spans="2:7" x14ac:dyDescent="0.25">
      <c r="B942" s="37" t="s">
        <v>103</v>
      </c>
      <c r="C942" s="6" t="s">
        <v>1550</v>
      </c>
      <c r="D942" s="11" t="s">
        <v>33</v>
      </c>
      <c r="E942" s="12">
        <v>13</v>
      </c>
      <c r="F942" s="5">
        <v>18750</v>
      </c>
      <c r="G942" s="186">
        <f t="shared" si="124"/>
        <v>243750</v>
      </c>
    </row>
    <row r="943" spans="2:7" x14ac:dyDescent="0.25">
      <c r="B943" s="37" t="s">
        <v>105</v>
      </c>
      <c r="C943" s="6" t="s">
        <v>1552</v>
      </c>
      <c r="D943" s="11" t="s">
        <v>33</v>
      </c>
      <c r="E943" s="12">
        <v>5</v>
      </c>
      <c r="F943" s="5">
        <v>27000</v>
      </c>
      <c r="G943" s="186">
        <f t="shared" si="124"/>
        <v>135000</v>
      </c>
    </row>
    <row r="944" spans="2:7" x14ac:dyDescent="0.25">
      <c r="B944" s="37" t="s">
        <v>107</v>
      </c>
      <c r="C944" s="6" t="s">
        <v>1554</v>
      </c>
      <c r="D944" s="11" t="s">
        <v>33</v>
      </c>
      <c r="E944" s="12">
        <v>8</v>
      </c>
      <c r="F944" s="5">
        <v>37500</v>
      </c>
      <c r="G944" s="186">
        <f t="shared" si="124"/>
        <v>300000</v>
      </c>
    </row>
    <row r="945" spans="2:7" x14ac:dyDescent="0.25">
      <c r="B945" s="37" t="s">
        <v>1748</v>
      </c>
      <c r="C945" s="6" t="s">
        <v>1556</v>
      </c>
      <c r="D945" s="11" t="s">
        <v>33</v>
      </c>
      <c r="E945" s="12">
        <v>10</v>
      </c>
      <c r="F945" s="5">
        <v>15000</v>
      </c>
      <c r="G945" s="186">
        <f t="shared" si="124"/>
        <v>150000</v>
      </c>
    </row>
    <row r="946" spans="2:7" x14ac:dyDescent="0.25">
      <c r="B946" s="37" t="s">
        <v>1749</v>
      </c>
      <c r="C946" s="6" t="s">
        <v>1558</v>
      </c>
      <c r="D946" s="11" t="s">
        <v>1559</v>
      </c>
      <c r="E946" s="12">
        <v>10</v>
      </c>
      <c r="F946" s="5">
        <v>4500</v>
      </c>
      <c r="G946" s="186">
        <f t="shared" si="124"/>
        <v>45000</v>
      </c>
    </row>
    <row r="947" spans="2:7" x14ac:dyDescent="0.25">
      <c r="B947" s="37" t="s">
        <v>1750</v>
      </c>
      <c r="C947" s="17" t="s">
        <v>1751</v>
      </c>
      <c r="D947" s="173"/>
      <c r="E947" s="179"/>
      <c r="F947" s="186"/>
      <c r="G947" s="187"/>
    </row>
    <row r="948" spans="2:7" x14ac:dyDescent="0.25">
      <c r="B948" s="37" t="s">
        <v>1752</v>
      </c>
      <c r="C948" s="17" t="s">
        <v>1563</v>
      </c>
      <c r="D948" s="11"/>
      <c r="E948" s="12"/>
      <c r="F948" s="186"/>
      <c r="G948" s="187"/>
    </row>
    <row r="949" spans="2:7" x14ac:dyDescent="0.25">
      <c r="B949" s="37" t="s">
        <v>1753</v>
      </c>
      <c r="C949" s="6" t="s">
        <v>1565</v>
      </c>
      <c r="D949" s="11" t="s">
        <v>1566</v>
      </c>
      <c r="E949" s="12">
        <v>6</v>
      </c>
      <c r="F949" s="186">
        <v>37500</v>
      </c>
      <c r="G949" s="186">
        <f t="shared" ref="G949:G961" si="125">E949*F949</f>
        <v>225000</v>
      </c>
    </row>
    <row r="950" spans="2:7" x14ac:dyDescent="0.25">
      <c r="B950" s="37" t="s">
        <v>1754</v>
      </c>
      <c r="C950" s="6" t="s">
        <v>1568</v>
      </c>
      <c r="D950" s="11" t="s">
        <v>1566</v>
      </c>
      <c r="E950" s="12">
        <v>4</v>
      </c>
      <c r="F950" s="186">
        <v>42000</v>
      </c>
      <c r="G950" s="186">
        <f t="shared" si="125"/>
        <v>168000</v>
      </c>
    </row>
    <row r="951" spans="2:7" x14ac:dyDescent="0.25">
      <c r="B951" s="37" t="s">
        <v>1755</v>
      </c>
      <c r="C951" s="6" t="s">
        <v>1756</v>
      </c>
      <c r="D951" s="11" t="s">
        <v>1566</v>
      </c>
      <c r="E951" s="12">
        <v>55</v>
      </c>
      <c r="F951" s="186">
        <v>37500</v>
      </c>
      <c r="G951" s="186">
        <f t="shared" si="125"/>
        <v>2062500</v>
      </c>
    </row>
    <row r="952" spans="2:7" x14ac:dyDescent="0.25">
      <c r="B952" s="37" t="s">
        <v>1757</v>
      </c>
      <c r="C952" s="17" t="s">
        <v>1576</v>
      </c>
      <c r="D952" s="11"/>
      <c r="E952" s="12"/>
      <c r="F952" s="186"/>
      <c r="G952" s="187"/>
    </row>
    <row r="953" spans="2:7" x14ac:dyDescent="0.25">
      <c r="B953" s="37" t="s">
        <v>1758</v>
      </c>
      <c r="C953" s="6" t="s">
        <v>1578</v>
      </c>
      <c r="D953" s="11" t="s">
        <v>1566</v>
      </c>
      <c r="E953" s="12">
        <v>151</v>
      </c>
      <c r="F953" s="186">
        <v>6750</v>
      </c>
      <c r="G953" s="186">
        <f t="shared" si="125"/>
        <v>1019250</v>
      </c>
    </row>
    <row r="954" spans="2:7" x14ac:dyDescent="0.25">
      <c r="B954" s="37" t="s">
        <v>1759</v>
      </c>
      <c r="C954" s="6" t="s">
        <v>1580</v>
      </c>
      <c r="D954" s="11" t="s">
        <v>1566</v>
      </c>
      <c r="E954" s="12">
        <v>35</v>
      </c>
      <c r="F954" s="186">
        <v>6750</v>
      </c>
      <c r="G954" s="186">
        <f t="shared" si="125"/>
        <v>236250</v>
      </c>
    </row>
    <row r="955" spans="2:7" x14ac:dyDescent="0.25">
      <c r="B955" s="37" t="s">
        <v>1760</v>
      </c>
      <c r="C955" s="6" t="s">
        <v>1590</v>
      </c>
      <c r="D955" s="11" t="s">
        <v>1566</v>
      </c>
      <c r="E955" s="12">
        <v>68</v>
      </c>
      <c r="F955" s="186">
        <v>6750</v>
      </c>
      <c r="G955" s="186">
        <f t="shared" si="125"/>
        <v>459000</v>
      </c>
    </row>
    <row r="956" spans="2:7" x14ac:dyDescent="0.25">
      <c r="B956" s="37" t="s">
        <v>1761</v>
      </c>
      <c r="C956" s="6" t="s">
        <v>1592</v>
      </c>
      <c r="D956" s="11" t="s">
        <v>1566</v>
      </c>
      <c r="E956" s="12">
        <v>95</v>
      </c>
      <c r="F956" s="186">
        <v>3300</v>
      </c>
      <c r="G956" s="186">
        <f t="shared" si="125"/>
        <v>313500</v>
      </c>
    </row>
    <row r="957" spans="2:7" x14ac:dyDescent="0.25">
      <c r="B957" s="37" t="s">
        <v>1762</v>
      </c>
      <c r="C957" s="6" t="s">
        <v>1763</v>
      </c>
      <c r="D957" s="11" t="s">
        <v>1566</v>
      </c>
      <c r="E957" s="12">
        <v>135</v>
      </c>
      <c r="F957" s="186">
        <v>4200</v>
      </c>
      <c r="G957" s="186">
        <f t="shared" si="125"/>
        <v>567000</v>
      </c>
    </row>
    <row r="958" spans="2:7" x14ac:dyDescent="0.25">
      <c r="B958" s="37" t="s">
        <v>1764</v>
      </c>
      <c r="C958" s="6" t="s">
        <v>1765</v>
      </c>
      <c r="D958" s="11" t="s">
        <v>1566</v>
      </c>
      <c r="E958" s="12">
        <v>110</v>
      </c>
      <c r="F958" s="186">
        <v>8250</v>
      </c>
      <c r="G958" s="186">
        <f t="shared" si="125"/>
        <v>907500</v>
      </c>
    </row>
    <row r="959" spans="2:7" x14ac:dyDescent="0.25">
      <c r="B959" s="37" t="s">
        <v>1766</v>
      </c>
      <c r="C959" s="17" t="s">
        <v>1612</v>
      </c>
      <c r="D959" s="174"/>
      <c r="E959" s="174"/>
      <c r="F959" s="187"/>
      <c r="G959" s="187"/>
    </row>
    <row r="960" spans="2:7" x14ac:dyDescent="0.25">
      <c r="B960" s="37" t="s">
        <v>1767</v>
      </c>
      <c r="C960" s="6" t="s">
        <v>1616</v>
      </c>
      <c r="D960" s="11" t="s">
        <v>30</v>
      </c>
      <c r="E960" s="12">
        <v>207</v>
      </c>
      <c r="F960" s="186">
        <v>4500</v>
      </c>
      <c r="G960" s="186">
        <f t="shared" si="125"/>
        <v>931500</v>
      </c>
    </row>
    <row r="961" spans="2:7" x14ac:dyDescent="0.25">
      <c r="B961" s="37" t="s">
        <v>1768</v>
      </c>
      <c r="C961" s="6" t="s">
        <v>1624</v>
      </c>
      <c r="D961" s="11" t="s">
        <v>19</v>
      </c>
      <c r="E961" s="12">
        <v>13</v>
      </c>
      <c r="F961" s="186">
        <v>33000</v>
      </c>
      <c r="G961" s="186">
        <f t="shared" si="125"/>
        <v>429000</v>
      </c>
    </row>
    <row r="962" spans="2:7" x14ac:dyDescent="0.25">
      <c r="B962" s="37">
        <v>6</v>
      </c>
      <c r="C962" s="245" t="s">
        <v>1769</v>
      </c>
      <c r="D962" s="246"/>
      <c r="E962" s="246"/>
      <c r="F962" s="246"/>
      <c r="G962" s="247"/>
    </row>
    <row r="963" spans="2:7" x14ac:dyDescent="0.25">
      <c r="B963" s="37" t="s">
        <v>111</v>
      </c>
      <c r="C963" s="17" t="s">
        <v>1770</v>
      </c>
      <c r="D963" s="11"/>
      <c r="E963" s="12"/>
      <c r="F963" s="5"/>
      <c r="G963" s="187"/>
    </row>
    <row r="964" spans="2:7" x14ac:dyDescent="0.25">
      <c r="B964" s="37" t="s">
        <v>113</v>
      </c>
      <c r="C964" s="17" t="s">
        <v>1771</v>
      </c>
      <c r="D964" s="11"/>
      <c r="E964" s="12"/>
      <c r="F964" s="5"/>
      <c r="G964" s="187"/>
    </row>
    <row r="965" spans="2:7" x14ac:dyDescent="0.25">
      <c r="B965" s="37" t="s">
        <v>1772</v>
      </c>
      <c r="C965" s="6" t="s">
        <v>1773</v>
      </c>
      <c r="D965" s="11" t="s">
        <v>30</v>
      </c>
      <c r="E965" s="12">
        <v>436</v>
      </c>
      <c r="F965" s="5">
        <v>7000</v>
      </c>
      <c r="G965" s="186">
        <f>E965*F965</f>
        <v>3052000</v>
      </c>
    </row>
    <row r="966" spans="2:7" x14ac:dyDescent="0.25">
      <c r="B966" s="37" t="s">
        <v>1774</v>
      </c>
      <c r="C966" s="6" t="s">
        <v>1775</v>
      </c>
      <c r="D966" s="11" t="s">
        <v>30</v>
      </c>
      <c r="E966" s="12">
        <v>24</v>
      </c>
      <c r="F966" s="5">
        <v>5500</v>
      </c>
      <c r="G966" s="186">
        <f t="shared" ref="G966:G985" si="126">E966*F966</f>
        <v>132000</v>
      </c>
    </row>
    <row r="967" spans="2:7" x14ac:dyDescent="0.25">
      <c r="B967" s="37" t="s">
        <v>115</v>
      </c>
      <c r="C967" s="17" t="s">
        <v>1776</v>
      </c>
      <c r="D967" s="11"/>
      <c r="E967" s="12"/>
      <c r="F967" s="5"/>
      <c r="G967" s="186">
        <f t="shared" si="126"/>
        <v>0</v>
      </c>
    </row>
    <row r="968" spans="2:7" x14ac:dyDescent="0.25">
      <c r="B968" s="37" t="s">
        <v>1777</v>
      </c>
      <c r="C968" s="6" t="s">
        <v>1778</v>
      </c>
      <c r="D968" s="11" t="s">
        <v>30</v>
      </c>
      <c r="E968" s="12">
        <v>460</v>
      </c>
      <c r="F968" s="5">
        <v>28500</v>
      </c>
      <c r="G968" s="186">
        <f t="shared" si="126"/>
        <v>13110000</v>
      </c>
    </row>
    <row r="969" spans="2:7" x14ac:dyDescent="0.25">
      <c r="B969" s="37" t="s">
        <v>1779</v>
      </c>
      <c r="C969" s="17" t="s">
        <v>1780</v>
      </c>
      <c r="D969" s="11"/>
      <c r="E969" s="12"/>
      <c r="F969" s="5"/>
      <c r="G969" s="186">
        <f t="shared" si="126"/>
        <v>0</v>
      </c>
    </row>
    <row r="970" spans="2:7" x14ac:dyDescent="0.25">
      <c r="B970" s="37" t="s">
        <v>1781</v>
      </c>
      <c r="C970" s="6" t="s">
        <v>1782</v>
      </c>
      <c r="D970" s="11" t="s">
        <v>19</v>
      </c>
      <c r="E970" s="12">
        <v>122</v>
      </c>
      <c r="F970" s="5">
        <v>16000</v>
      </c>
      <c r="G970" s="186">
        <f t="shared" si="126"/>
        <v>1952000</v>
      </c>
    </row>
    <row r="971" spans="2:7" x14ac:dyDescent="0.25">
      <c r="B971" s="37" t="s">
        <v>1783</v>
      </c>
      <c r="C971" s="6" t="s">
        <v>1784</v>
      </c>
      <c r="D971" s="11" t="s">
        <v>30</v>
      </c>
      <c r="E971" s="12">
        <v>287</v>
      </c>
      <c r="F971" s="5">
        <v>18000</v>
      </c>
      <c r="G971" s="186">
        <f t="shared" si="126"/>
        <v>5166000</v>
      </c>
    </row>
    <row r="972" spans="2:7" x14ac:dyDescent="0.25">
      <c r="B972" s="37" t="s">
        <v>1785</v>
      </c>
      <c r="C972" s="6" t="s">
        <v>1786</v>
      </c>
      <c r="D972" s="11" t="s">
        <v>30</v>
      </c>
      <c r="E972" s="12">
        <v>287</v>
      </c>
      <c r="F972" s="5">
        <v>5500</v>
      </c>
      <c r="G972" s="186">
        <f t="shared" si="126"/>
        <v>1578500</v>
      </c>
    </row>
    <row r="973" spans="2:7" x14ac:dyDescent="0.25">
      <c r="B973" s="37" t="s">
        <v>1787</v>
      </c>
      <c r="C973" s="6" t="s">
        <v>1457</v>
      </c>
      <c r="D973" s="11" t="s">
        <v>30</v>
      </c>
      <c r="E973" s="12">
        <v>16</v>
      </c>
      <c r="F973" s="5">
        <v>17700</v>
      </c>
      <c r="G973" s="186">
        <f t="shared" si="126"/>
        <v>283200</v>
      </c>
    </row>
    <row r="974" spans="2:7" x14ac:dyDescent="0.25">
      <c r="B974" s="37" t="s">
        <v>1788</v>
      </c>
      <c r="C974" s="6" t="s">
        <v>1460</v>
      </c>
      <c r="D974" s="11" t="s">
        <v>30</v>
      </c>
      <c r="E974" s="12">
        <v>16</v>
      </c>
      <c r="F974" s="5">
        <v>5400</v>
      </c>
      <c r="G974" s="186">
        <f t="shared" si="126"/>
        <v>86400</v>
      </c>
    </row>
    <row r="975" spans="2:7" x14ac:dyDescent="0.25">
      <c r="B975" s="37" t="s">
        <v>1789</v>
      </c>
      <c r="C975" s="6" t="s">
        <v>1790</v>
      </c>
      <c r="D975" s="11" t="s">
        <v>30</v>
      </c>
      <c r="E975" s="12">
        <v>444</v>
      </c>
      <c r="F975" s="5">
        <v>2500</v>
      </c>
      <c r="G975" s="186">
        <f t="shared" si="126"/>
        <v>1110000</v>
      </c>
    </row>
    <row r="976" spans="2:7" x14ac:dyDescent="0.25">
      <c r="B976" s="37" t="s">
        <v>117</v>
      </c>
      <c r="C976" s="17" t="s">
        <v>1791</v>
      </c>
      <c r="D976" s="11"/>
      <c r="E976" s="12"/>
      <c r="F976" s="5"/>
      <c r="G976" s="186">
        <f t="shared" si="126"/>
        <v>0</v>
      </c>
    </row>
    <row r="977" spans="2:7" x14ac:dyDescent="0.25">
      <c r="B977" s="37" t="s">
        <v>1792</v>
      </c>
      <c r="C977" s="6" t="s">
        <v>1793</v>
      </c>
      <c r="D977" s="11" t="s">
        <v>15</v>
      </c>
      <c r="E977" s="12">
        <v>1</v>
      </c>
      <c r="F977" s="5">
        <v>691000</v>
      </c>
      <c r="G977" s="186">
        <f t="shared" si="126"/>
        <v>691000</v>
      </c>
    </row>
    <row r="978" spans="2:7" x14ac:dyDescent="0.25">
      <c r="B978" s="37" t="s">
        <v>1794</v>
      </c>
      <c r="C978" s="6" t="s">
        <v>1795</v>
      </c>
      <c r="D978" s="11" t="s">
        <v>15</v>
      </c>
      <c r="E978" s="12">
        <v>1</v>
      </c>
      <c r="F978" s="5">
        <v>1250000</v>
      </c>
      <c r="G978" s="186">
        <f t="shared" si="126"/>
        <v>1250000</v>
      </c>
    </row>
    <row r="979" spans="2:7" x14ac:dyDescent="0.25">
      <c r="B979" s="37" t="s">
        <v>1796</v>
      </c>
      <c r="C979" s="6" t="s">
        <v>1797</v>
      </c>
      <c r="D979" s="11" t="s">
        <v>19</v>
      </c>
      <c r="E979" s="12">
        <v>2.5</v>
      </c>
      <c r="F979" s="5">
        <v>62500</v>
      </c>
      <c r="G979" s="186">
        <f t="shared" si="126"/>
        <v>156250</v>
      </c>
    </row>
    <row r="980" spans="2:7" x14ac:dyDescent="0.25">
      <c r="B980" s="37" t="s">
        <v>1798</v>
      </c>
      <c r="C980" s="6" t="s">
        <v>1799</v>
      </c>
      <c r="D980" s="11" t="s">
        <v>19</v>
      </c>
      <c r="E980" s="12">
        <v>3.5</v>
      </c>
      <c r="F980" s="5">
        <v>10400</v>
      </c>
      <c r="G980" s="186">
        <f t="shared" si="126"/>
        <v>36400</v>
      </c>
    </row>
    <row r="981" spans="2:7" x14ac:dyDescent="0.25">
      <c r="B981" s="37" t="s">
        <v>1800</v>
      </c>
      <c r="C981" s="6" t="s">
        <v>1801</v>
      </c>
      <c r="D981" s="11" t="s">
        <v>19</v>
      </c>
      <c r="E981" s="12">
        <v>2</v>
      </c>
      <c r="F981" s="5">
        <v>160000</v>
      </c>
      <c r="G981" s="186">
        <f t="shared" si="126"/>
        <v>320000</v>
      </c>
    </row>
    <row r="982" spans="2:7" x14ac:dyDescent="0.25">
      <c r="B982" s="37" t="s">
        <v>1802</v>
      </c>
      <c r="C982" s="6" t="s">
        <v>1803</v>
      </c>
      <c r="D982" s="11" t="s">
        <v>33</v>
      </c>
      <c r="E982" s="12">
        <v>44</v>
      </c>
      <c r="F982" s="5">
        <v>135500</v>
      </c>
      <c r="G982" s="186">
        <f t="shared" si="126"/>
        <v>5962000</v>
      </c>
    </row>
    <row r="983" spans="2:7" x14ac:dyDescent="0.25">
      <c r="B983" s="37" t="s">
        <v>1804</v>
      </c>
      <c r="C983" s="6" t="s">
        <v>1805</v>
      </c>
      <c r="D983" s="11" t="s">
        <v>19</v>
      </c>
      <c r="E983" s="12">
        <v>5</v>
      </c>
      <c r="F983" s="5">
        <v>65250</v>
      </c>
      <c r="G983" s="186">
        <f t="shared" si="126"/>
        <v>326250</v>
      </c>
    </row>
    <row r="984" spans="2:7" x14ac:dyDescent="0.25">
      <c r="B984" s="37">
        <v>7</v>
      </c>
      <c r="C984" s="6" t="s">
        <v>1806</v>
      </c>
      <c r="D984" s="11"/>
      <c r="E984" s="12"/>
      <c r="F984" s="5"/>
      <c r="G984" s="186"/>
    </row>
    <row r="985" spans="2:7" x14ac:dyDescent="0.25">
      <c r="B985" s="37" t="s">
        <v>123</v>
      </c>
      <c r="C985" s="6" t="s">
        <v>1807</v>
      </c>
      <c r="D985" s="11" t="s">
        <v>30</v>
      </c>
      <c r="E985" s="12">
        <v>303</v>
      </c>
      <c r="F985" s="5">
        <v>27789</v>
      </c>
      <c r="G985" s="186">
        <f t="shared" si="126"/>
        <v>8420067</v>
      </c>
    </row>
    <row r="986" spans="2:7" x14ac:dyDescent="0.25">
      <c r="B986" s="128"/>
      <c r="C986" s="75"/>
      <c r="D986" s="175"/>
      <c r="E986" s="180"/>
      <c r="F986" s="188"/>
      <c r="G986" s="192"/>
    </row>
    <row r="987" spans="2:7" x14ac:dyDescent="0.25">
      <c r="B987" s="164"/>
      <c r="C987" s="171"/>
      <c r="D987" s="165"/>
      <c r="E987" s="181"/>
      <c r="F987" s="189"/>
      <c r="G987" s="189"/>
    </row>
    <row r="988" spans="2:7" ht="13" thickBot="1" x14ac:dyDescent="0.3">
      <c r="B988" s="165">
        <v>1</v>
      </c>
      <c r="C988" s="167" t="s">
        <v>1707</v>
      </c>
      <c r="D988" s="176"/>
      <c r="E988" s="182"/>
      <c r="F988" s="176" t="s">
        <v>1708</v>
      </c>
      <c r="G988" s="181">
        <f>SUM(G924:G987)</f>
        <v>113411341.81025</v>
      </c>
    </row>
    <row r="989" spans="2:7" ht="13" thickBot="1" x14ac:dyDescent="0.3">
      <c r="B989" s="165">
        <v>2</v>
      </c>
      <c r="C989" s="167" t="s">
        <v>1709</v>
      </c>
      <c r="D989" s="177"/>
      <c r="E989" s="183">
        <v>0.189</v>
      </c>
      <c r="F989" s="190" t="s">
        <v>9</v>
      </c>
      <c r="G989" s="181">
        <f>+G988*E989</f>
        <v>21434743.602137249</v>
      </c>
    </row>
    <row r="990" spans="2:7" ht="13" thickBot="1" x14ac:dyDescent="0.3">
      <c r="B990" s="165">
        <v>3</v>
      </c>
      <c r="C990" s="167" t="s">
        <v>1808</v>
      </c>
      <c r="D990" s="177"/>
      <c r="E990" s="183">
        <v>0.2</v>
      </c>
      <c r="F990" s="190" t="s">
        <v>9</v>
      </c>
      <c r="G990" s="181">
        <f>(G988+G989)*E990</f>
        <v>26969217.08247745</v>
      </c>
    </row>
    <row r="991" spans="2:7" ht="13" thickBot="1" x14ac:dyDescent="0.3">
      <c r="B991" s="165">
        <v>4</v>
      </c>
      <c r="C991" s="167" t="s">
        <v>1711</v>
      </c>
      <c r="D991" s="176"/>
      <c r="E991" s="184"/>
      <c r="F991" s="191" t="s">
        <v>9</v>
      </c>
      <c r="G991" s="181">
        <f>SUM(G988:G990)</f>
        <v>161815302.4948647</v>
      </c>
    </row>
    <row r="992" spans="2:7" ht="13" thickBot="1" x14ac:dyDescent="0.3">
      <c r="B992" s="196">
        <v>5</v>
      </c>
      <c r="C992" s="197" t="s">
        <v>1712</v>
      </c>
      <c r="D992" s="198"/>
      <c r="E992" s="199">
        <v>0.19</v>
      </c>
      <c r="F992" s="200" t="s">
        <v>9</v>
      </c>
      <c r="G992" s="182">
        <f>+G991*E992</f>
        <v>30744907.474024292</v>
      </c>
    </row>
    <row r="993" spans="2:7" ht="28" thickBot="1" x14ac:dyDescent="0.3">
      <c r="B993" s="201">
        <v>6</v>
      </c>
      <c r="C993" s="202" t="s">
        <v>1713</v>
      </c>
      <c r="D993" s="203"/>
      <c r="E993" s="158" t="s">
        <v>1809</v>
      </c>
      <c r="F993" s="194" t="s">
        <v>9</v>
      </c>
      <c r="G993" s="195">
        <f>SUM(G991:G992)</f>
        <v>192560209.968889</v>
      </c>
    </row>
    <row r="994" spans="2:7" ht="13" thickBot="1" x14ac:dyDescent="0.3"/>
    <row r="995" spans="2:7" ht="28" thickBot="1" x14ac:dyDescent="0.3">
      <c r="E995" s="193" t="s">
        <v>1810</v>
      </c>
      <c r="F995" s="194" t="s">
        <v>9</v>
      </c>
      <c r="G995" s="204">
        <f>G993+G913</f>
        <v>12519009463.174492</v>
      </c>
    </row>
    <row r="997" spans="2:7" x14ac:dyDescent="0.25">
      <c r="E997" s="1"/>
    </row>
    <row r="1000" spans="2:7" ht="18" x14ac:dyDescent="0.4">
      <c r="C1000" s="206" t="s">
        <v>1811</v>
      </c>
    </row>
    <row r="1001" spans="2:7" ht="15.5" x14ac:dyDescent="0.35">
      <c r="C1001" s="207" t="s">
        <v>1812</v>
      </c>
      <c r="E1001"/>
    </row>
    <row r="1002" spans="2:7" ht="15.5" x14ac:dyDescent="0.35">
      <c r="C1002" s="207" t="s">
        <v>1813</v>
      </c>
    </row>
    <row r="1005" spans="2:7" ht="17.649999999999999" customHeight="1" x14ac:dyDescent="0.4">
      <c r="C1005" s="1"/>
      <c r="D1005" s="206"/>
      <c r="E1005" s="1"/>
    </row>
    <row r="1006" spans="2:7" ht="15" customHeight="1" x14ac:dyDescent="0.35">
      <c r="C1006" s="1"/>
      <c r="D1006" s="207"/>
      <c r="E1006" s="1"/>
    </row>
    <row r="1007" spans="2:7" ht="15" customHeight="1" x14ac:dyDescent="0.35">
      <c r="C1007" s="1"/>
      <c r="D1007" s="207"/>
      <c r="E1007" s="1"/>
    </row>
    <row r="1096" spans="3:3" x14ac:dyDescent="0.25">
      <c r="C1096" s="127" t="s">
        <v>1716</v>
      </c>
    </row>
    <row r="1097" spans="3:3" x14ac:dyDescent="0.25">
      <c r="C1097" s="128" t="s">
        <v>1717</v>
      </c>
    </row>
  </sheetData>
  <autoFilter ref="A9:J907" xr:uid="{00000000-0009-0000-0000-000000000000}"/>
  <mergeCells count="6">
    <mergeCell ref="B3:G3"/>
    <mergeCell ref="C962:G962"/>
    <mergeCell ref="B5:C5"/>
    <mergeCell ref="D5:I5"/>
    <mergeCell ref="B8:I8"/>
    <mergeCell ref="B916:I916"/>
  </mergeCells>
  <dataValidations disablePrompts="1" count="1">
    <dataValidation type="list" allowBlank="1" showInputMessage="1" showErrorMessage="1" sqref="C330:C332 C345 C338 C334:C336 C340:C343 C366:C375 C377:C381 C431 C434 C436 C429 C442:C443 C438" xr:uid="{00000000-0002-0000-0000-000000000000}">
      <formula1>#REF!</formula1>
    </dataValidation>
  </dataValidations>
  <hyperlinks>
    <hyperlink ref="B21" location="'PU 2.1.'!A1" display="2.1" xr:uid="{00000000-0004-0000-0000-000000000000}"/>
    <hyperlink ref="B29" location="'PU 3.1.1'!A1" display="3.1.1" xr:uid="{00000000-0004-0000-0000-000001000000}"/>
    <hyperlink ref="B49" location="'PU 4.1.1.1'!A1" display="4.1.1.1" xr:uid="{00000000-0004-0000-0000-000002000000}"/>
    <hyperlink ref="B66" location="'PU 6.1.1'!A1" display="6.1.1" xr:uid="{00000000-0004-0000-0000-000003000000}"/>
    <hyperlink ref="B75" location="'PU 7.1.2.1'!A1" display="7.1.2.1" xr:uid="{00000000-0004-0000-0000-000004000000}"/>
    <hyperlink ref="B79" location="'PU 7.2.1'!A1" display="7.2.1" xr:uid="{00000000-0004-0000-0000-000005000000}"/>
    <hyperlink ref="B89" location="'PU 8.1.1'!A1" display="8.1.1" xr:uid="{00000000-0004-0000-0000-000006000000}"/>
    <hyperlink ref="B100" location="'PU 9.1.1'!A1" display="9.1.1" xr:uid="{00000000-0004-0000-0000-000007000000}"/>
    <hyperlink ref="B182" location="'PU 14.4'!A1" display="14.4" xr:uid="{00000000-0004-0000-0000-000008000000}"/>
    <hyperlink ref="B196" location="'PU 15.5.1'!A1" display="15.5.1" xr:uid="{00000000-0004-0000-0000-000009000000}"/>
    <hyperlink ref="B160" location="'PU 13.1'!A1" display="13.1" xr:uid="{00000000-0004-0000-0000-00000A000000}"/>
    <hyperlink ref="B121" location="'PU 12.1'!A1" display="12.1,1" xr:uid="{00000000-0004-0000-0000-00000B000000}"/>
    <hyperlink ref="B166" location="'PU 13.4.1.1'!A1" display="13.4.1.1" xr:uid="{00000000-0004-0000-0000-00000C000000}"/>
    <hyperlink ref="B169" location="'PU 13.4.2.1'!A1" display="13.4.2.1" xr:uid="{00000000-0004-0000-0000-00000D000000}"/>
    <hyperlink ref="B293" location="'PU 21.1'!A1" display="21.1" xr:uid="{00000000-0004-0000-0000-00000E000000}"/>
    <hyperlink ref="B189" location="'PU 15.2'!A1" display="15.2" xr:uid="{00000000-0004-0000-0000-00000F000000}"/>
    <hyperlink ref="B59" location="'PU 5.1.1'!A1" display="5.1.1" xr:uid="{00000000-0004-0000-0000-000010000000}"/>
    <hyperlink ref="B262" location="'PU 19.1.3'!A1" display="19.1.3" xr:uid="{00000000-0004-0000-0000-000011000000}"/>
    <hyperlink ref="B213" location="'PU 17.1.1'!A1" display="17.1.1" xr:uid="{00000000-0004-0000-0000-000012000000}"/>
    <hyperlink ref="B223" location="'PU 17.2.1'!A1" display="17.2.1" xr:uid="{00000000-0004-0000-0000-000013000000}"/>
    <hyperlink ref="B30" location="'PU 3.1.2'!A1" display="3.1.2" xr:uid="{00000000-0004-0000-0000-000014000000}"/>
    <hyperlink ref="B31" location="'PU 3.1.3'!A1" display="3.1.3" xr:uid="{00000000-0004-0000-0000-000015000000}"/>
    <hyperlink ref="B32" location="'PU 3.1.4'!A1" display="3.1.4" xr:uid="{00000000-0004-0000-0000-000016000000}"/>
    <hyperlink ref="B55" location="'PU 4.1.2.1'!A1" display="4.1.2.1" xr:uid="{00000000-0004-0000-0000-000017000000}"/>
    <hyperlink ref="B50:B53" location="'PU 3.2.2.1'!A1" display="3.2.2.1" xr:uid="{00000000-0004-0000-0000-000018000000}"/>
    <hyperlink ref="B60:B62" location="'PU 3.2.4.1'!A1" display="3.2.4.1" xr:uid="{00000000-0004-0000-0000-000019000000}"/>
    <hyperlink ref="B85" location="'PU 7.3'!A1" display="7.3" xr:uid="{00000000-0004-0000-0000-00001A000000}"/>
    <hyperlink ref="B80:B83" location="'PU 6.2.3'!A1" display="6.2.3" xr:uid="{00000000-0004-0000-0000-00001B000000}"/>
    <hyperlink ref="B96" location="'PU 8.2'!A1" display="8.2" xr:uid="{00000000-0004-0000-0000-00001C000000}"/>
    <hyperlink ref="B101" location="'PU 9.2'!A1" display="9.2" xr:uid="{00000000-0004-0000-0000-00001D000000}"/>
    <hyperlink ref="B104" location="'PU 10.1'!A1" display="10.1" xr:uid="{00000000-0004-0000-0000-00001E000000}"/>
    <hyperlink ref="B105" location="'PU 10.2'!A1" display="10.2" xr:uid="{00000000-0004-0000-0000-00001F000000}"/>
    <hyperlink ref="B110" location="'PU 11.2'!A1" display="11.2" xr:uid="{00000000-0004-0000-0000-000020000000}"/>
    <hyperlink ref="B109" location="'PU 11.1'!A1" display="11.1" xr:uid="{00000000-0004-0000-0000-000021000000}"/>
    <hyperlink ref="B134" location="'PU 12.7.1'!A1" display="12.7.1" xr:uid="{00000000-0004-0000-0000-000022000000}"/>
    <hyperlink ref="B135" location="'PU 12.7.2'!A1" display="12.7.2" xr:uid="{00000000-0004-0000-0000-000023000000}"/>
    <hyperlink ref="B137" location="'PU 12.8.1'!A1" display="12.8.1" xr:uid="{00000000-0004-0000-0000-000024000000}"/>
    <hyperlink ref="B140" location="'PU 12.11.'!A1" display="12.11" xr:uid="{00000000-0004-0000-0000-000025000000}"/>
    <hyperlink ref="B132" location="'PU 12.6'!A1" display="12.6" xr:uid="{00000000-0004-0000-0000-000026000000}"/>
    <hyperlink ref="B141" location="'PU 12.12'!A1" display="12.12" xr:uid="{00000000-0004-0000-0000-000027000000}"/>
    <hyperlink ref="B170" location="'PU 13.4.3'!A1" display="13.4.3" xr:uid="{00000000-0004-0000-0000-000028000000}"/>
    <hyperlink ref="B171" location="'PU 13.4.4'!A1" display="13.4.4" xr:uid="{00000000-0004-0000-0000-000029000000}"/>
    <hyperlink ref="B172" location="'PU 13.4.5'!A1" display="13.4.5" xr:uid="{00000000-0004-0000-0000-00002A000000}"/>
    <hyperlink ref="B173" location="'PU 13.4.6'!A1" display="13.4.6" xr:uid="{00000000-0004-0000-0000-00002B000000}"/>
    <hyperlink ref="B175" location="'PU 13.6.'!A1" display="13.6" xr:uid="{00000000-0004-0000-0000-00002C000000}"/>
    <hyperlink ref="B179" location="'PU 14.1'!A1" display="14.1" xr:uid="{00000000-0004-0000-0000-00002D000000}"/>
    <hyperlink ref="B180" location="'PU 14.2'!A1" display="14.2" xr:uid="{00000000-0004-0000-0000-00002E000000}"/>
    <hyperlink ref="B183" location="'PU 14.5'!A1" display="14.5" xr:uid="{00000000-0004-0000-0000-00002F000000}"/>
    <hyperlink ref="B188" location="'PU 15.1'!A1" display="15.1" xr:uid="{00000000-0004-0000-0000-000030000000}"/>
    <hyperlink ref="B200" location="'PU 15.6.1'!A1" display="15.6.1" xr:uid="{00000000-0004-0000-0000-000031000000}"/>
    <hyperlink ref="B209" location="'PU 16.3.'!A1" display="16.3" xr:uid="{00000000-0004-0000-0000-000032000000}"/>
    <hyperlink ref="B215:B221" location="'PU 20.1.6.2'!A1" display="20.1.6.2" xr:uid="{00000000-0004-0000-0000-000033000000}"/>
    <hyperlink ref="B225:B230" location="'PU 20.1.1.4.1'!A1" display="20.1.1.4.1" xr:uid="{00000000-0004-0000-0000-000034000000}"/>
    <hyperlink ref="B260" location="'PU 19.1.1'!A1" display="19.1.1" xr:uid="{00000000-0004-0000-0000-000035000000}"/>
    <hyperlink ref="B266" location="'PU 19.2.1'!A1" display="19.2.1" xr:uid="{00000000-0004-0000-0000-000036000000}"/>
    <hyperlink ref="B274" location="'PU 20.2.2'!A1" display="20.2.2" xr:uid="{00000000-0004-0000-0000-000037000000}"/>
    <hyperlink ref="B22:B25" location="'PU 1.4.4.1'!A1" display="1.4.4.1" xr:uid="{00000000-0004-0000-0000-000038000000}"/>
    <hyperlink ref="B22" location="'PU 2.2'!A1" display="2.2" xr:uid="{00000000-0004-0000-0000-000039000000}"/>
    <hyperlink ref="B23" location="'PU 2.3'!A1" display="2.3" xr:uid="{00000000-0004-0000-0000-00003A000000}"/>
    <hyperlink ref="B24" location="'PU 2.4'!A1" display="2.4" xr:uid="{00000000-0004-0000-0000-00003B000000}"/>
    <hyperlink ref="B25" location="'PU 2.5'!A1" display="2.5" xr:uid="{00000000-0004-0000-0000-00003C000000}"/>
    <hyperlink ref="B33" location="'PU 3.1.5'!A1" display="3.1.5" xr:uid="{00000000-0004-0000-0000-00003D000000}"/>
    <hyperlink ref="B34" location="'PU 3.1.6.1'!A1" display="3.1.6.1" xr:uid="{00000000-0004-0000-0000-00003E000000}"/>
    <hyperlink ref="B35" location="'PU 3.1.6.2'!A1" display="3.1.6.2" xr:uid="{00000000-0004-0000-0000-00003F000000}"/>
    <hyperlink ref="B36" location="'PU 3.1.6.3'!A1" display="3.1.6.3" xr:uid="{00000000-0004-0000-0000-000040000000}"/>
    <hyperlink ref="B37" location="'PU 3.1.7'!A1" display="3.1.7" xr:uid="{00000000-0004-0000-0000-000041000000}"/>
    <hyperlink ref="B38" location="'PU 3.1.8'!A1" display="3.1.8" xr:uid="{00000000-0004-0000-0000-000042000000}"/>
    <hyperlink ref="B50" location="'PU 4.1.1.2'!A1" display="4.1.1.2" xr:uid="{00000000-0004-0000-0000-000043000000}"/>
    <hyperlink ref="B51" location="'PU 4.1.1.3'!A1" display="4.1.1.3" xr:uid="{00000000-0004-0000-0000-000044000000}"/>
    <hyperlink ref="B52" location="'PU 4.1.1.4'!A1" display="4.1.1.4" xr:uid="{00000000-0004-0000-0000-000045000000}"/>
    <hyperlink ref="B53" location="'PU 4.1.1.5'!A1" display="4.1.1.5" xr:uid="{00000000-0004-0000-0000-000046000000}"/>
    <hyperlink ref="B60" location="'PU 5.1.2'!A1" display="5.1.2" xr:uid="{00000000-0004-0000-0000-000047000000}"/>
    <hyperlink ref="B61" location="'PU 5.1.3'!A1" display="5.1.3" xr:uid="{00000000-0004-0000-0000-000048000000}"/>
    <hyperlink ref="B62" location="'PU 5.1.4'!A1" display="5.1.4" xr:uid="{00000000-0004-0000-0000-000049000000}"/>
    <hyperlink ref="B80" location="'PU 7.2.2'!A1" display="7.2.2" xr:uid="{00000000-0004-0000-0000-00004A000000}"/>
    <hyperlink ref="B81" location="'PU 7.2.3'!A1" display="7.2.3" xr:uid="{00000000-0004-0000-0000-00004B000000}"/>
    <hyperlink ref="B83" location="'PU 7.2.5'!A1" display="7.2.5" xr:uid="{00000000-0004-0000-0000-00004C000000}"/>
    <hyperlink ref="B90" location="'PU 8.1.2'!A1" display="8.1.2" xr:uid="{00000000-0004-0000-0000-00004D000000}"/>
    <hyperlink ref="B91" location="'PU 8.1.3'!A1" display="8.1.3" xr:uid="{00000000-0004-0000-0000-00004E000000}"/>
    <hyperlink ref="B111" location="'PU 11.3'!A1" display="11.3" xr:uid="{00000000-0004-0000-0000-00004F000000}"/>
    <hyperlink ref="B113" location="'PU 11.4.1'!A1" display="11.4.1" xr:uid="{00000000-0004-0000-0000-000050000000}"/>
    <hyperlink ref="B115" location="'PU 11.5'!A1" display="11.5" xr:uid="{00000000-0004-0000-0000-000051000000}"/>
    <hyperlink ref="B215" location="'PU 17.1.3'!A1" display="17.1.3" xr:uid="{00000000-0004-0000-0000-000052000000}"/>
    <hyperlink ref="B214" location="'PU 17.1.2'!A1" display="17.1.2" xr:uid="{00000000-0004-0000-0000-000053000000}"/>
    <hyperlink ref="B216" location="'PU 17.1.4'!A1" display="17.1.4" xr:uid="{00000000-0004-0000-0000-000054000000}"/>
    <hyperlink ref="B218" location="'PU 17.1.6'!A1" display="17.1.6" xr:uid="{00000000-0004-0000-0000-000055000000}"/>
    <hyperlink ref="B220" location="'PU 17.1.8'!A1" display="17.1.8" xr:uid="{00000000-0004-0000-0000-000056000000}"/>
    <hyperlink ref="B225" location="'PU 17.2.3'!A1" display="17.2.3" xr:uid="{00000000-0004-0000-0000-000057000000}"/>
    <hyperlink ref="B224" location="'PU 17.2.2'!A1" display="17.2.2" xr:uid="{00000000-0004-0000-0000-000058000000}"/>
    <hyperlink ref="B226" location="'PU 17.2.4'!A1" display="17.2.4" xr:uid="{00000000-0004-0000-0000-000059000000}"/>
    <hyperlink ref="B227" location="'PU 17.2.5'!A1" display="17.2.5" xr:uid="{00000000-0004-0000-0000-00005A000000}"/>
    <hyperlink ref="B73" location="'PU 7.1.1'!A1" display="7.1.1" xr:uid="{00000000-0004-0000-0000-00005B000000}"/>
    <hyperlink ref="B77" location="'PU 7.1.4'!A1" display="7.1.4" xr:uid="{00000000-0004-0000-0000-00005C000000}"/>
    <hyperlink ref="B76" location="'PU 7.1.3'!A1" display="7.1.3" xr:uid="{00000000-0004-0000-0000-00005D000000}"/>
    <hyperlink ref="B82" location="'PU 7.2.4'!A1" display="7.2.4" xr:uid="{00000000-0004-0000-0000-00005E000000}"/>
    <hyperlink ref="B84" location="'PU 7.2.6'!A1" display="7.2.6" xr:uid="{00000000-0004-0000-0000-00005F000000}"/>
    <hyperlink ref="B138" location="'PU 12.9.'!A1" display="12.9" xr:uid="{00000000-0004-0000-0000-000060000000}"/>
    <hyperlink ref="B139" location="'PU 12.10'!A1" display="12.10" xr:uid="{00000000-0004-0000-0000-000061000000}"/>
    <hyperlink ref="B142" location="'PU 12.13.'!A1" display="12.13" xr:uid="{00000000-0004-0000-0000-000062000000}"/>
    <hyperlink ref="B144" location="'PU 12.14'!A1" display="12.14" xr:uid="{00000000-0004-0000-0000-000063000000}"/>
    <hyperlink ref="B145" location="'PU 12.15'!A1" display="12.15" xr:uid="{00000000-0004-0000-0000-000064000000}"/>
    <hyperlink ref="B174" location="'PU 13.5.'!A1" display="13.5" xr:uid="{00000000-0004-0000-0000-000065000000}"/>
    <hyperlink ref="B176" location="'PU 13.7'!A1" display="13.7" xr:uid="{00000000-0004-0000-0000-000066000000}"/>
    <hyperlink ref="B217" location="'PU 17.1.5'!A1" display="17.1.5" xr:uid="{00000000-0004-0000-0000-000067000000}"/>
    <hyperlink ref="B228" location="'PU 17.2.6'!A1" display="17.2.6" xr:uid="{00000000-0004-0000-0000-000068000000}"/>
    <hyperlink ref="B263" location="'PU 19.1.4'!A1" display="19.1.4" xr:uid="{00000000-0004-0000-0000-000069000000}"/>
    <hyperlink ref="B261" location="'PU 19.1.2'!A1" display="19.1.2" xr:uid="{00000000-0004-0000-0000-00006A000000}"/>
    <hyperlink ref="B271" location="'PU 20.1.'!A1" display="20.1" xr:uid="{00000000-0004-0000-0000-00006B000000}"/>
    <hyperlink ref="B117" location="'PU 11.7'!A1" display="11.7" xr:uid="{00000000-0004-0000-0000-00006C000000}"/>
    <hyperlink ref="B130" location="'PU 6.2.3'!A1" display="6.2.3" xr:uid="{00000000-0004-0000-0000-00006D000000}"/>
    <hyperlink ref="B131" location="'PU 6.2.3'!A1" display="6.2.3" xr:uid="{00000000-0004-0000-0000-00006E000000}"/>
    <hyperlink ref="B207" location="'PU 16.1'!A1" display="16.1" xr:uid="{00000000-0004-0000-0000-00006F000000}"/>
    <hyperlink ref="B221" location="'PU 17.1.9'!A1" display="17.1.9" xr:uid="{00000000-0004-0000-0000-000070000000}"/>
    <hyperlink ref="B268" location="'PU 6.2.3'!A1" display="6.2.3" xr:uid="{00000000-0004-0000-0000-000071000000}"/>
    <hyperlink ref="B275" location="'PU 6.2.3'!A1" display="6.2.3" xr:uid="{00000000-0004-0000-0000-000072000000}"/>
    <hyperlink ref="B281" location="'PU 20.5'!A1" display="20.5" xr:uid="{00000000-0004-0000-0000-000073000000}"/>
    <hyperlink ref="B282" location="'PU 20.6'!A1" display="20.6" xr:uid="{00000000-0004-0000-0000-000074000000}"/>
    <hyperlink ref="B283" location="'PU 20.7'!A1" display="20.7" xr:uid="{00000000-0004-0000-0000-000075000000}"/>
    <hyperlink ref="B294" location="'PU 21.2'!A1" display="21.2" xr:uid="{00000000-0004-0000-0000-000076000000}"/>
    <hyperlink ref="B295" location="'PU 6.2.3'!A1" display="6.2.3" xr:uid="{00000000-0004-0000-0000-000077000000}"/>
    <hyperlink ref="B150" location="'PU 12.17'!A1" display="12.17" xr:uid="{00000000-0004-0000-0000-000078000000}"/>
    <hyperlink ref="B152" location="'PU 12.19'!A1" display="12.19" xr:uid="{00000000-0004-0000-0000-000079000000}"/>
    <hyperlink ref="B162" location="'PU 6.2.3'!A1" display="6.2.3" xr:uid="{00000000-0004-0000-0000-00007A000000}"/>
    <hyperlink ref="B92" location="'PU 8.1.4'!A1" display="8.1.4" xr:uid="{00000000-0004-0000-0000-00007B000000}"/>
    <hyperlink ref="B68" location="'PU 6.2'!A1" display="6.2" xr:uid="{00000000-0004-0000-0000-00007C000000}"/>
    <hyperlink ref="B106" location="'PU 10.3'!A1" display="10.3" xr:uid="{00000000-0004-0000-0000-00007D000000}"/>
    <hyperlink ref="B232" location="'PU 17.3.'!A1" display="17.3" xr:uid="{00000000-0004-0000-0000-00007E000000}"/>
    <hyperlink ref="B118" location="'PU 11.8'!A1" display="11.8" xr:uid="{00000000-0004-0000-0000-00007F000000}"/>
    <hyperlink ref="B153" location="'PU 12.20'!A1" display="12.20" xr:uid="{00000000-0004-0000-0000-000080000000}"/>
    <hyperlink ref="B154" location="'PU 12.21'!A1" display="12.21" xr:uid="{00000000-0004-0000-0000-000081000000}"/>
    <hyperlink ref="B167" location="'PU 13.4.1.2.'!A1" display="13.4.1.2" xr:uid="{00000000-0004-0000-0000-000082000000}"/>
    <hyperlink ref="B123" location="'PU 12.2.1.'!A1" display="12.2.1" xr:uid="{00000000-0004-0000-0000-000083000000}"/>
    <hyperlink ref="B208" location="'PU 16.2'!A1" display="16.2" xr:uid="{00000000-0004-0000-0000-000084000000}"/>
    <hyperlink ref="B219" location="'PU 17.1.7'!A1" display="17.1.7" xr:uid="{00000000-0004-0000-0000-000085000000}"/>
    <hyperlink ref="B151" location="'PU 12.18'!A1" display="12.18" xr:uid="{00000000-0004-0000-0000-000086000000}"/>
    <hyperlink ref="B114" location="'PU 11.4.2'!A1" display="11.4.2" xr:uid="{00000000-0004-0000-0000-000087000000}"/>
    <hyperlink ref="B116" location="'PU 11.6'!A1" display="11.6" xr:uid="{00000000-0004-0000-0000-000088000000}"/>
    <hyperlink ref="B190" location="'PU 15.3'!A1" display="15.3" xr:uid="{00000000-0004-0000-0000-000089000000}"/>
    <hyperlink ref="B231" location="'PU 20.1.1.4.1'!A1" display="20.1.1.4.1" xr:uid="{00000000-0004-0000-0000-00008A000000}"/>
    <hyperlink ref="B280" location="'PU 20.4.'!A1" display="20.4" xr:uid="{00000000-0004-0000-0000-00008B000000}"/>
    <hyperlink ref="B126" location="'PU 12.3.1'!A1" display="12.3.1" xr:uid="{00000000-0004-0000-0000-00008C000000}"/>
    <hyperlink ref="B127" location="'PU 12.3.2'!A1" display="12.3.2" xr:uid="{00000000-0004-0000-0000-00008D000000}"/>
    <hyperlink ref="B286" location="'PU 20.5'!A1" display="20.5" xr:uid="{00000000-0004-0000-0000-00008E000000}"/>
    <hyperlink ref="B285" location="'PU 20.4.'!A1" display="20.4" xr:uid="{00000000-0004-0000-0000-00008F000000}"/>
    <hyperlink ref="B197" location="'PU 15.5.1'!A1" display="15.5.1" xr:uid="{00000000-0004-0000-0000-000090000000}"/>
    <hyperlink ref="B198" location="'PU 15.5.2'!A1" display="15.5.2" xr:uid="{00000000-0004-0000-0000-000091000000}"/>
    <hyperlink ref="B191" location="'PU 15.4'!A1" display="15.4" xr:uid="{00000000-0004-0000-0000-000092000000}"/>
    <hyperlink ref="B184" location="'PU 14.1'!A1" display="14.1" xr:uid="{00000000-0004-0000-0000-000093000000}"/>
    <hyperlink ref="B148" location="'PU 12.16'!A1" display="12.16" xr:uid="{00000000-0004-0000-0000-000094000000}"/>
    <hyperlink ref="B44" location="'PU 3.1.8'!A1" display="3.1.8" xr:uid="{00000000-0004-0000-0000-000095000000}"/>
    <hyperlink ref="B203" location="'PU 15.6.1'!A1" display="15.6.1" xr:uid="{00000000-0004-0000-0000-000096000000}"/>
    <hyperlink ref="B924" location="'PU 2.1.'!A1" display="2.1" xr:uid="{00000000-0004-0000-0000-000097000000}"/>
    <hyperlink ref="B925:B928" location="'PU 1.4.4.1'!A1" display="1.4.4.1" xr:uid="{00000000-0004-0000-0000-000098000000}"/>
    <hyperlink ref="B925" location="'PU 2.2'!A1" display="2.2" xr:uid="{00000000-0004-0000-0000-000099000000}"/>
    <hyperlink ref="B926" location="'PU 2.3'!A1" display="2.3" xr:uid="{00000000-0004-0000-0000-00009A000000}"/>
    <hyperlink ref="B927" location="'PU 2.4'!A1" display="2.4" xr:uid="{00000000-0004-0000-0000-00009B000000}"/>
    <hyperlink ref="B928" location="'PU 2.5'!A1" display="2.5" xr:uid="{00000000-0004-0000-0000-00009C000000}"/>
    <hyperlink ref="B930" location="'PU 3.1.1'!A1" display="3.1.1" xr:uid="{00000000-0004-0000-0000-00009D000000}"/>
    <hyperlink ref="B931:B934" location="'PU 3.1.1'!A1" display="3.1.1" xr:uid="{00000000-0004-0000-0000-00009E000000}"/>
  </hyperlinks>
  <pageMargins left="0.23622047244094491" right="0.23622047244094491" top="0.74803149606299213" bottom="0.74803149606299213" header="0.31496062992125984" footer="0.31496062992125984"/>
  <pageSetup paperSize="9" scale="68" fitToHeight="0" orientation="portrait" r:id="rId1"/>
  <rowBreaks count="12" manualBreakCount="12">
    <brk id="70" min="1" max="6" man="1"/>
    <brk id="132" min="1" max="6" man="1"/>
    <brk id="198" min="1" max="6" man="1"/>
    <brk id="268" min="1" max="6" man="1"/>
    <brk id="353" min="1" max="6" man="1"/>
    <brk id="429" min="1" max="6" man="1"/>
    <brk id="516" min="1" max="6" man="1"/>
    <brk id="602" min="1" max="6" man="1"/>
    <brk id="687" min="1" max="6" man="1"/>
    <brk id="766" min="1" max="6" man="1"/>
    <brk id="847" min="1" max="6" man="1"/>
    <brk id="922" min="1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3:P997"/>
  <sheetViews>
    <sheetView tabSelected="1" view="pageBreakPreview" topLeftCell="B918" zoomScale="70" zoomScaleNormal="55" zoomScaleSheetLayoutView="70" workbookViewId="0">
      <selection activeCell="E19" sqref="E19"/>
    </sheetView>
  </sheetViews>
  <sheetFormatPr baseColWidth="10" defaultColWidth="11.453125" defaultRowHeight="12.5" x14ac:dyDescent="0.25"/>
  <cols>
    <col min="1" max="1" width="4.08984375" style="1" hidden="1" customWidth="1"/>
    <col min="2" max="2" width="12" style="1" customWidth="1"/>
    <col min="3" max="3" width="66.26953125" style="20" customWidth="1"/>
    <col min="4" max="4" width="8.54296875" style="1" customWidth="1"/>
    <col min="5" max="5" width="29.26953125" style="3" customWidth="1"/>
    <col min="6" max="6" width="15" style="1" hidden="1" customWidth="1"/>
    <col min="7" max="7" width="17.7265625" style="1" hidden="1" customWidth="1"/>
    <col min="8" max="8" width="15" style="1" customWidth="1"/>
    <col min="9" max="9" width="17.7265625" style="1" customWidth="1"/>
    <col min="10" max="10" width="3.26953125" style="1" customWidth="1"/>
    <col min="11" max="11" width="21.81640625" style="1" customWidth="1"/>
    <col min="12" max="12" width="19.54296875" style="1" customWidth="1"/>
    <col min="13" max="13" width="7.81640625" style="1" customWidth="1"/>
    <col min="14" max="16384" width="11.453125" style="1"/>
  </cols>
  <sheetData>
    <row r="3" spans="1:9" ht="33.75" customHeight="1" x14ac:dyDescent="0.25">
      <c r="B3" s="244" t="s">
        <v>1718</v>
      </c>
      <c r="C3" s="244"/>
      <c r="D3" s="244"/>
      <c r="E3" s="244"/>
      <c r="F3" s="244"/>
      <c r="G3" s="244"/>
      <c r="H3" s="214"/>
      <c r="I3" s="214"/>
    </row>
    <row r="4" spans="1:9" ht="15.5" x14ac:dyDescent="0.35">
      <c r="B4" s="2"/>
      <c r="C4" s="1"/>
      <c r="D4" s="205" t="s">
        <v>1719</v>
      </c>
      <c r="E4" s="22"/>
      <c r="F4" s="3"/>
    </row>
    <row r="5" spans="1:9" ht="16" thickBot="1" x14ac:dyDescent="0.3">
      <c r="B5" s="248" t="s">
        <v>1970</v>
      </c>
      <c r="C5" s="248"/>
      <c r="D5" s="249" t="s">
        <v>1720</v>
      </c>
      <c r="E5" s="249"/>
      <c r="F5" s="249"/>
      <c r="G5" s="249"/>
      <c r="H5" s="249"/>
      <c r="I5" s="249"/>
    </row>
    <row r="6" spans="1:9" ht="13" thickBot="1" x14ac:dyDescent="0.3">
      <c r="B6" s="18" t="s">
        <v>1</v>
      </c>
      <c r="C6" s="19">
        <v>45520</v>
      </c>
      <c r="F6" s="9">
        <f>C6</f>
        <v>45520</v>
      </c>
      <c r="G6" s="10"/>
      <c r="H6" s="216"/>
      <c r="I6" s="216"/>
    </row>
    <row r="7" spans="1:9" hidden="1" x14ac:dyDescent="0.25">
      <c r="B7" s="23" t="s">
        <v>2</v>
      </c>
      <c r="C7" s="24">
        <v>33912.47</v>
      </c>
    </row>
    <row r="8" spans="1:9" x14ac:dyDescent="0.25">
      <c r="B8" s="219"/>
      <c r="C8" s="220"/>
    </row>
    <row r="9" spans="1:9" ht="28" x14ac:dyDescent="0.25">
      <c r="B9" s="250" t="s">
        <v>1972</v>
      </c>
      <c r="C9" s="250"/>
      <c r="D9" s="250"/>
      <c r="E9" s="250"/>
      <c r="F9" s="250"/>
      <c r="G9" s="250"/>
      <c r="H9" s="250"/>
      <c r="I9" s="250"/>
    </row>
    <row r="10" spans="1:9" x14ac:dyDescent="0.25">
      <c r="B10" s="25" t="s">
        <v>3</v>
      </c>
      <c r="C10" s="26" t="s">
        <v>4</v>
      </c>
      <c r="D10" s="11" t="s">
        <v>5</v>
      </c>
      <c r="E10" s="27" t="s">
        <v>6</v>
      </c>
      <c r="F10" s="25" t="s">
        <v>7</v>
      </c>
      <c r="G10" s="25" t="s">
        <v>8</v>
      </c>
      <c r="H10" s="25" t="s">
        <v>7</v>
      </c>
      <c r="I10" s="25" t="s">
        <v>8</v>
      </c>
    </row>
    <row r="11" spans="1:9" ht="15.65" customHeight="1" x14ac:dyDescent="0.25">
      <c r="B11" s="227"/>
      <c r="C11" s="30"/>
      <c r="D11" s="31"/>
      <c r="E11" s="32"/>
      <c r="F11" s="33" t="s">
        <v>9</v>
      </c>
      <c r="G11" s="33" t="s">
        <v>9</v>
      </c>
      <c r="H11" s="33" t="s">
        <v>9</v>
      </c>
      <c r="I11" s="33" t="s">
        <v>9</v>
      </c>
    </row>
    <row r="12" spans="1:9" x14ac:dyDescent="0.25">
      <c r="B12" s="228"/>
      <c r="C12" s="36"/>
      <c r="D12" s="37"/>
      <c r="E12" s="38"/>
      <c r="F12" s="39"/>
      <c r="G12" s="39"/>
      <c r="H12" s="39"/>
      <c r="I12" s="39"/>
    </row>
    <row r="13" spans="1:9" ht="15.4" customHeight="1" x14ac:dyDescent="0.35">
      <c r="A13" s="41">
        <v>13</v>
      </c>
      <c r="B13" s="228"/>
      <c r="C13" s="42" t="s">
        <v>11</v>
      </c>
      <c r="D13" s="11"/>
      <c r="E13" s="12"/>
      <c r="F13" s="12"/>
      <c r="G13" s="12"/>
      <c r="H13" s="12"/>
      <c r="I13" s="12"/>
    </row>
    <row r="14" spans="1:9" ht="15.4" customHeight="1" x14ac:dyDescent="0.35">
      <c r="A14" s="41">
        <v>14</v>
      </c>
      <c r="B14" s="228">
        <v>1</v>
      </c>
      <c r="C14" s="42" t="s">
        <v>12</v>
      </c>
      <c r="D14" s="37"/>
      <c r="E14" s="38"/>
      <c r="F14" s="38"/>
      <c r="G14" s="38"/>
      <c r="H14" s="38"/>
      <c r="I14" s="38"/>
    </row>
    <row r="15" spans="1:9" ht="15.4" customHeight="1" x14ac:dyDescent="0.35">
      <c r="A15" s="41">
        <v>15</v>
      </c>
      <c r="B15" s="229" t="s">
        <v>13</v>
      </c>
      <c r="C15" s="14" t="s">
        <v>14</v>
      </c>
      <c r="D15" s="11" t="s">
        <v>15</v>
      </c>
      <c r="E15" s="12"/>
      <c r="F15" s="43" t="s">
        <v>16</v>
      </c>
      <c r="G15" s="5"/>
      <c r="H15" s="43" t="s">
        <v>16</v>
      </c>
      <c r="I15" s="217"/>
    </row>
    <row r="16" spans="1:9" ht="15.4" customHeight="1" x14ac:dyDescent="0.35">
      <c r="A16" s="41">
        <v>16</v>
      </c>
      <c r="B16" s="229" t="s">
        <v>17</v>
      </c>
      <c r="C16" s="14" t="s">
        <v>18</v>
      </c>
      <c r="D16" s="11" t="s">
        <v>1318</v>
      </c>
      <c r="E16" s="12"/>
      <c r="F16" s="43" t="s">
        <v>16</v>
      </c>
      <c r="G16" s="5"/>
      <c r="H16" s="43" t="s">
        <v>16</v>
      </c>
      <c r="I16" s="217"/>
    </row>
    <row r="17" spans="1:12" ht="15.4" customHeight="1" x14ac:dyDescent="0.35">
      <c r="A17" s="41">
        <v>17</v>
      </c>
      <c r="B17" s="229" t="s">
        <v>20</v>
      </c>
      <c r="C17" s="14" t="s">
        <v>21</v>
      </c>
      <c r="D17" s="11" t="s">
        <v>15</v>
      </c>
      <c r="E17" s="12"/>
      <c r="F17" s="43" t="s">
        <v>16</v>
      </c>
      <c r="G17" s="5"/>
      <c r="H17" s="43" t="s">
        <v>16</v>
      </c>
      <c r="I17" s="217"/>
    </row>
    <row r="18" spans="1:12" ht="15.4" customHeight="1" x14ac:dyDescent="0.35">
      <c r="A18" s="41">
        <v>18</v>
      </c>
      <c r="B18" s="229" t="s">
        <v>22</v>
      </c>
      <c r="C18" s="14" t="s">
        <v>23</v>
      </c>
      <c r="D18" s="11" t="s">
        <v>15</v>
      </c>
      <c r="E18" s="12"/>
      <c r="F18" s="43" t="s">
        <v>16</v>
      </c>
      <c r="G18" s="5"/>
      <c r="H18" s="43" t="s">
        <v>16</v>
      </c>
      <c r="I18" s="217"/>
    </row>
    <row r="19" spans="1:12" ht="15.4" customHeight="1" x14ac:dyDescent="0.35">
      <c r="A19" s="41">
        <v>19</v>
      </c>
      <c r="B19" s="229" t="s">
        <v>24</v>
      </c>
      <c r="C19" s="14" t="s">
        <v>25</v>
      </c>
      <c r="D19" s="11" t="s">
        <v>15</v>
      </c>
      <c r="E19" s="12"/>
      <c r="F19" s="43" t="s">
        <v>16</v>
      </c>
      <c r="G19" s="5"/>
      <c r="H19" s="43" t="s">
        <v>16</v>
      </c>
      <c r="I19" s="217"/>
    </row>
    <row r="20" spans="1:12" ht="15.4" customHeight="1" x14ac:dyDescent="0.35">
      <c r="A20" s="41">
        <v>20</v>
      </c>
      <c r="B20" s="228"/>
      <c r="C20" s="42" t="s">
        <v>26</v>
      </c>
      <c r="D20" s="11"/>
      <c r="E20" s="12"/>
      <c r="F20" s="12"/>
      <c r="G20" s="12"/>
      <c r="H20" s="12"/>
      <c r="I20" s="12"/>
    </row>
    <row r="21" spans="1:12" ht="15.4" customHeight="1" x14ac:dyDescent="0.35">
      <c r="A21" s="41">
        <v>21</v>
      </c>
      <c r="B21" s="228">
        <v>2</v>
      </c>
      <c r="C21" s="30" t="s">
        <v>27</v>
      </c>
      <c r="D21" s="11"/>
      <c r="E21" s="12"/>
      <c r="F21" s="5"/>
      <c r="G21" s="5"/>
      <c r="H21" s="5"/>
      <c r="I21" s="5"/>
    </row>
    <row r="22" spans="1:12" ht="15.4" customHeight="1" x14ac:dyDescent="0.35">
      <c r="A22" s="41">
        <v>22</v>
      </c>
      <c r="B22" s="230" t="s">
        <v>28</v>
      </c>
      <c r="C22" s="14" t="s">
        <v>29</v>
      </c>
      <c r="D22" s="11" t="s">
        <v>30</v>
      </c>
      <c r="E22" s="12"/>
      <c r="F22" s="5"/>
      <c r="G22" s="5"/>
      <c r="H22" s="5"/>
      <c r="I22" s="5"/>
      <c r="L22" s="3"/>
    </row>
    <row r="23" spans="1:12" ht="15.4" customHeight="1" x14ac:dyDescent="0.35">
      <c r="A23" s="41">
        <v>23</v>
      </c>
      <c r="B23" s="230" t="s">
        <v>31</v>
      </c>
      <c r="C23" s="14" t="s">
        <v>32</v>
      </c>
      <c r="D23" s="11" t="s">
        <v>33</v>
      </c>
      <c r="E23" s="12"/>
      <c r="F23" s="5"/>
      <c r="G23" s="5"/>
      <c r="H23" s="5"/>
      <c r="I23" s="5"/>
      <c r="L23" s="3"/>
    </row>
    <row r="24" spans="1:12" ht="15.4" customHeight="1" x14ac:dyDescent="0.35">
      <c r="A24" s="41">
        <v>24</v>
      </c>
      <c r="B24" s="230" t="s">
        <v>34</v>
      </c>
      <c r="C24" s="14" t="s">
        <v>35</v>
      </c>
      <c r="D24" s="11" t="s">
        <v>33</v>
      </c>
      <c r="E24" s="12"/>
      <c r="F24" s="5"/>
      <c r="G24" s="5"/>
      <c r="H24" s="5"/>
      <c r="I24" s="5"/>
      <c r="L24" s="3"/>
    </row>
    <row r="25" spans="1:12" ht="15.4" customHeight="1" x14ac:dyDescent="0.35">
      <c r="A25" s="41">
        <v>25</v>
      </c>
      <c r="B25" s="230" t="s">
        <v>36</v>
      </c>
      <c r="C25" s="14" t="s">
        <v>37</v>
      </c>
      <c r="D25" s="11" t="s">
        <v>33</v>
      </c>
      <c r="E25" s="12"/>
      <c r="F25" s="5"/>
      <c r="G25" s="5"/>
      <c r="H25" s="5"/>
      <c r="I25" s="5"/>
      <c r="L25" s="3"/>
    </row>
    <row r="26" spans="1:12" ht="15.4" customHeight="1" x14ac:dyDescent="0.35">
      <c r="A26" s="41">
        <v>26</v>
      </c>
      <c r="B26" s="230" t="s">
        <v>38</v>
      </c>
      <c r="C26" s="14" t="s">
        <v>39</v>
      </c>
      <c r="D26" s="11" t="s">
        <v>33</v>
      </c>
      <c r="E26" s="12"/>
      <c r="F26" s="5"/>
      <c r="G26" s="5"/>
      <c r="H26" s="5"/>
      <c r="I26" s="5"/>
      <c r="L26" s="3"/>
    </row>
    <row r="27" spans="1:12" ht="15.4" customHeight="1" x14ac:dyDescent="0.35">
      <c r="A27" s="41">
        <v>27</v>
      </c>
      <c r="B27" s="228"/>
      <c r="C27" s="42" t="s">
        <v>40</v>
      </c>
      <c r="D27" s="11"/>
      <c r="E27" s="12"/>
      <c r="F27" s="12"/>
      <c r="G27" s="12"/>
      <c r="H27" s="5"/>
      <c r="I27" s="5"/>
      <c r="L27" s="3"/>
    </row>
    <row r="28" spans="1:12" ht="15.4" customHeight="1" x14ac:dyDescent="0.35">
      <c r="A28" s="41">
        <v>28</v>
      </c>
      <c r="B28" s="228">
        <v>3</v>
      </c>
      <c r="C28" s="42" t="s">
        <v>41</v>
      </c>
      <c r="D28" s="11"/>
      <c r="E28" s="12"/>
      <c r="F28" s="5"/>
      <c r="G28" s="5"/>
      <c r="H28" s="5"/>
      <c r="I28" s="5"/>
      <c r="L28" s="3"/>
    </row>
    <row r="29" spans="1:12" ht="15.4" customHeight="1" x14ac:dyDescent="0.35">
      <c r="A29" s="41">
        <v>29</v>
      </c>
      <c r="B29" s="228" t="s">
        <v>42</v>
      </c>
      <c r="C29" s="42" t="s">
        <v>43</v>
      </c>
      <c r="D29" s="11"/>
      <c r="E29" s="12"/>
      <c r="F29" s="5"/>
      <c r="G29" s="5"/>
      <c r="H29" s="5"/>
      <c r="I29" s="5"/>
      <c r="L29" s="3"/>
    </row>
    <row r="30" spans="1:12" ht="15.4" customHeight="1" x14ac:dyDescent="0.35">
      <c r="A30" s="41">
        <v>30</v>
      </c>
      <c r="B30" s="230" t="s">
        <v>44</v>
      </c>
      <c r="C30" s="14" t="s">
        <v>1814</v>
      </c>
      <c r="D30" s="11" t="s">
        <v>33</v>
      </c>
      <c r="E30" s="12"/>
      <c r="F30" s="5"/>
      <c r="G30" s="5"/>
      <c r="H30" s="5"/>
      <c r="I30" s="5"/>
      <c r="L30" s="3"/>
    </row>
    <row r="31" spans="1:12" ht="15.4" customHeight="1" x14ac:dyDescent="0.35">
      <c r="A31" s="41">
        <v>31</v>
      </c>
      <c r="B31" s="230" t="s">
        <v>46</v>
      </c>
      <c r="C31" s="14" t="s">
        <v>47</v>
      </c>
      <c r="D31" s="11" t="s">
        <v>33</v>
      </c>
      <c r="E31" s="12"/>
      <c r="F31" s="5"/>
      <c r="G31" s="5"/>
      <c r="H31" s="5"/>
      <c r="I31" s="5"/>
      <c r="L31" s="3"/>
    </row>
    <row r="32" spans="1:12" ht="15.4" customHeight="1" x14ac:dyDescent="0.35">
      <c r="A32" s="41">
        <v>32</v>
      </c>
      <c r="B32" s="230" t="s">
        <v>48</v>
      </c>
      <c r="C32" s="14" t="s">
        <v>49</v>
      </c>
      <c r="D32" s="11" t="s">
        <v>33</v>
      </c>
      <c r="E32" s="12"/>
      <c r="F32" s="5"/>
      <c r="G32" s="5"/>
      <c r="H32" s="5"/>
      <c r="I32" s="5"/>
      <c r="L32" s="3"/>
    </row>
    <row r="33" spans="1:12" ht="15.4" customHeight="1" x14ac:dyDescent="0.35">
      <c r="A33" s="41">
        <v>33</v>
      </c>
      <c r="B33" s="230" t="s">
        <v>50</v>
      </c>
      <c r="C33" s="14" t="s">
        <v>1815</v>
      </c>
      <c r="D33" s="11" t="s">
        <v>30</v>
      </c>
      <c r="E33" s="12"/>
      <c r="F33" s="5"/>
      <c r="G33" s="5"/>
      <c r="H33" s="5"/>
      <c r="I33" s="5"/>
      <c r="L33" s="3"/>
    </row>
    <row r="34" spans="1:12" ht="15.4" customHeight="1" x14ac:dyDescent="0.35">
      <c r="A34" s="41">
        <v>34</v>
      </c>
      <c r="B34" s="230" t="s">
        <v>52</v>
      </c>
      <c r="C34" s="14" t="s">
        <v>53</v>
      </c>
      <c r="D34" s="11" t="s">
        <v>30</v>
      </c>
      <c r="E34" s="12"/>
      <c r="F34" s="5"/>
      <c r="G34" s="5"/>
      <c r="H34" s="5"/>
      <c r="I34" s="5"/>
      <c r="L34" s="3"/>
    </row>
    <row r="35" spans="1:12" ht="15.4" customHeight="1" x14ac:dyDescent="0.35">
      <c r="A35" s="41">
        <v>35</v>
      </c>
      <c r="B35" s="230" t="s">
        <v>54</v>
      </c>
      <c r="C35" s="14" t="s">
        <v>55</v>
      </c>
      <c r="D35" s="11" t="s">
        <v>33</v>
      </c>
      <c r="E35" s="12"/>
      <c r="F35" s="5"/>
      <c r="G35" s="5"/>
      <c r="H35" s="5"/>
      <c r="I35" s="5"/>
      <c r="L35" s="3"/>
    </row>
    <row r="36" spans="1:12" ht="15.4" customHeight="1" x14ac:dyDescent="0.35">
      <c r="A36" s="41">
        <v>36</v>
      </c>
      <c r="B36" s="230" t="s">
        <v>56</v>
      </c>
      <c r="C36" s="14" t="s">
        <v>57</v>
      </c>
      <c r="D36" s="11" t="s">
        <v>33</v>
      </c>
      <c r="E36" s="12"/>
      <c r="F36" s="5"/>
      <c r="G36" s="5"/>
      <c r="H36" s="5"/>
      <c r="I36" s="5"/>
      <c r="L36" s="3"/>
    </row>
    <row r="37" spans="1:12" ht="15.5" x14ac:dyDescent="0.35">
      <c r="A37" s="41">
        <v>37</v>
      </c>
      <c r="B37" s="230" t="s">
        <v>58</v>
      </c>
      <c r="C37" s="14" t="s">
        <v>59</v>
      </c>
      <c r="D37" s="11" t="s">
        <v>33</v>
      </c>
      <c r="E37" s="12"/>
      <c r="F37" s="5"/>
      <c r="G37" s="5"/>
      <c r="H37" s="5"/>
      <c r="I37" s="5"/>
      <c r="L37" s="3"/>
    </row>
    <row r="38" spans="1:12" ht="15.5" x14ac:dyDescent="0.35">
      <c r="A38" s="41">
        <v>38</v>
      </c>
      <c r="B38" s="230" t="s">
        <v>60</v>
      </c>
      <c r="C38" s="14" t="s">
        <v>1816</v>
      </c>
      <c r="D38" s="11" t="s">
        <v>33</v>
      </c>
      <c r="E38" s="12"/>
      <c r="F38" s="5"/>
      <c r="G38" s="5"/>
      <c r="H38" s="5"/>
      <c r="I38" s="5"/>
      <c r="L38" s="3"/>
    </row>
    <row r="39" spans="1:12" ht="15.5" x14ac:dyDescent="0.35">
      <c r="A39" s="41">
        <v>39</v>
      </c>
      <c r="B39" s="230" t="s">
        <v>62</v>
      </c>
      <c r="C39" s="14" t="s">
        <v>1817</v>
      </c>
      <c r="D39" s="11" t="s">
        <v>33</v>
      </c>
      <c r="E39" s="12"/>
      <c r="F39" s="5"/>
      <c r="G39" s="5"/>
      <c r="H39" s="5"/>
      <c r="I39" s="5"/>
      <c r="L39" s="3"/>
    </row>
    <row r="40" spans="1:12" ht="15.5" x14ac:dyDescent="0.35">
      <c r="A40" s="41">
        <v>40</v>
      </c>
      <c r="B40" s="228" t="s">
        <v>64</v>
      </c>
      <c r="C40" s="30" t="s">
        <v>65</v>
      </c>
      <c r="D40" s="11"/>
      <c r="E40" s="12"/>
      <c r="F40" s="5"/>
      <c r="G40" s="5"/>
      <c r="H40" s="5"/>
      <c r="I40" s="5"/>
      <c r="L40" s="3"/>
    </row>
    <row r="41" spans="1:12" s="41" customFormat="1" ht="12.75" customHeight="1" x14ac:dyDescent="0.35">
      <c r="A41" s="41">
        <v>41</v>
      </c>
      <c r="B41" s="229" t="s">
        <v>66</v>
      </c>
      <c r="C41" s="47" t="s">
        <v>67</v>
      </c>
      <c r="D41" s="11" t="s">
        <v>33</v>
      </c>
      <c r="E41" s="12"/>
      <c r="F41" s="5"/>
      <c r="G41" s="5"/>
      <c r="H41" s="5"/>
      <c r="I41" s="5"/>
      <c r="L41" s="3"/>
    </row>
    <row r="42" spans="1:12" s="41" customFormat="1" ht="12.75" customHeight="1" x14ac:dyDescent="0.35">
      <c r="A42" s="41">
        <v>42</v>
      </c>
      <c r="B42" s="229" t="s">
        <v>68</v>
      </c>
      <c r="C42" s="14" t="s">
        <v>69</v>
      </c>
      <c r="D42" s="11" t="s">
        <v>33</v>
      </c>
      <c r="E42" s="12"/>
      <c r="F42" s="5"/>
      <c r="G42" s="5"/>
      <c r="H42" s="5"/>
      <c r="I42" s="5"/>
      <c r="L42" s="3"/>
    </row>
    <row r="43" spans="1:12" s="41" customFormat="1" ht="11.15" customHeight="1" x14ac:dyDescent="0.35">
      <c r="A43" s="41">
        <v>43</v>
      </c>
      <c r="B43" s="229" t="s">
        <v>70</v>
      </c>
      <c r="C43" s="47" t="s">
        <v>71</v>
      </c>
      <c r="D43" s="11" t="s">
        <v>33</v>
      </c>
      <c r="E43" s="12"/>
      <c r="F43" s="5"/>
      <c r="G43" s="5"/>
      <c r="H43" s="5"/>
      <c r="I43" s="5"/>
      <c r="L43" s="3"/>
    </row>
    <row r="44" spans="1:12" s="41" customFormat="1" ht="23.5" customHeight="1" x14ac:dyDescent="0.35">
      <c r="A44" s="41">
        <v>44</v>
      </c>
      <c r="B44" s="229" t="s">
        <v>72</v>
      </c>
      <c r="C44" s="47" t="s">
        <v>73</v>
      </c>
      <c r="D44" s="11" t="s">
        <v>33</v>
      </c>
      <c r="E44" s="12"/>
      <c r="F44" s="5"/>
      <c r="G44" s="5"/>
      <c r="H44" s="5"/>
      <c r="I44" s="5"/>
      <c r="L44" s="3"/>
    </row>
    <row r="45" spans="1:12" s="41" customFormat="1" ht="15" customHeight="1" x14ac:dyDescent="0.35">
      <c r="A45" s="41">
        <v>45</v>
      </c>
      <c r="B45" s="228" t="s">
        <v>74</v>
      </c>
      <c r="C45" s="48" t="s">
        <v>75</v>
      </c>
      <c r="D45" s="11" t="s">
        <v>30</v>
      </c>
      <c r="E45" s="12"/>
      <c r="F45" s="5"/>
      <c r="G45" s="5"/>
      <c r="H45" s="5"/>
      <c r="I45" s="5"/>
      <c r="L45" s="3"/>
    </row>
    <row r="46" spans="1:12" ht="15.4" customHeight="1" x14ac:dyDescent="0.35">
      <c r="A46" s="41">
        <v>46</v>
      </c>
      <c r="B46" s="228"/>
      <c r="C46" s="42" t="s">
        <v>76</v>
      </c>
      <c r="D46" s="11"/>
      <c r="E46" s="12"/>
      <c r="F46" s="5"/>
      <c r="G46" s="12"/>
      <c r="H46" s="5"/>
      <c r="I46" s="5"/>
      <c r="L46" s="3"/>
    </row>
    <row r="47" spans="1:12" ht="15.4" customHeight="1" x14ac:dyDescent="0.35">
      <c r="A47" s="41">
        <v>47</v>
      </c>
      <c r="B47" s="228">
        <v>4</v>
      </c>
      <c r="C47" s="30" t="s">
        <v>77</v>
      </c>
      <c r="D47" s="52"/>
      <c r="E47" s="12"/>
      <c r="F47" s="5"/>
      <c r="G47" s="5"/>
      <c r="H47" s="5"/>
      <c r="I47" s="5"/>
      <c r="L47" s="3"/>
    </row>
    <row r="48" spans="1:12" ht="15.4" customHeight="1" x14ac:dyDescent="0.35">
      <c r="A48" s="41">
        <v>48</v>
      </c>
      <c r="B48" s="228" t="s">
        <v>78</v>
      </c>
      <c r="C48" s="30" t="s">
        <v>79</v>
      </c>
      <c r="D48" s="52"/>
      <c r="E48" s="12"/>
      <c r="F48" s="5"/>
      <c r="G48" s="5"/>
      <c r="H48" s="5"/>
      <c r="I48" s="5"/>
      <c r="L48" s="3"/>
    </row>
    <row r="49" spans="1:12" ht="15.4" customHeight="1" x14ac:dyDescent="0.35">
      <c r="A49" s="41">
        <v>49</v>
      </c>
      <c r="B49" s="228" t="s">
        <v>80</v>
      </c>
      <c r="C49" s="49" t="s">
        <v>81</v>
      </c>
      <c r="D49" s="52"/>
      <c r="E49" s="12"/>
      <c r="F49" s="5"/>
      <c r="G49" s="5"/>
      <c r="H49" s="5"/>
      <c r="I49" s="5"/>
      <c r="L49" s="3"/>
    </row>
    <row r="50" spans="1:12" ht="15.4" customHeight="1" x14ac:dyDescent="0.35">
      <c r="A50" s="41">
        <v>50</v>
      </c>
      <c r="B50" s="231" t="s">
        <v>82</v>
      </c>
      <c r="C50" s="51" t="s">
        <v>83</v>
      </c>
      <c r="D50" s="52" t="s">
        <v>84</v>
      </c>
      <c r="E50" s="12"/>
      <c r="F50" s="5"/>
      <c r="G50" s="5"/>
      <c r="H50" s="5"/>
      <c r="I50" s="5"/>
      <c r="L50" s="3"/>
    </row>
    <row r="51" spans="1:12" ht="15.4" customHeight="1" x14ac:dyDescent="0.35">
      <c r="A51" s="41">
        <v>51</v>
      </c>
      <c r="B51" s="231" t="s">
        <v>85</v>
      </c>
      <c r="C51" s="51" t="s">
        <v>86</v>
      </c>
      <c r="D51" s="52" t="s">
        <v>84</v>
      </c>
      <c r="E51" s="12"/>
      <c r="F51" s="5"/>
      <c r="G51" s="5"/>
      <c r="H51" s="5"/>
      <c r="I51" s="5"/>
      <c r="L51" s="3"/>
    </row>
    <row r="52" spans="1:12" ht="15.4" customHeight="1" x14ac:dyDescent="0.35">
      <c r="A52" s="41">
        <v>52</v>
      </c>
      <c r="B52" s="231" t="s">
        <v>87</v>
      </c>
      <c r="C52" s="51" t="s">
        <v>88</v>
      </c>
      <c r="D52" s="52" t="s">
        <v>84</v>
      </c>
      <c r="E52" s="12"/>
      <c r="F52" s="5"/>
      <c r="G52" s="5"/>
      <c r="H52" s="5"/>
      <c r="I52" s="5"/>
      <c r="L52" s="3"/>
    </row>
    <row r="53" spans="1:12" ht="15.4" customHeight="1" x14ac:dyDescent="0.35">
      <c r="A53" s="41">
        <v>53</v>
      </c>
      <c r="B53" s="231" t="s">
        <v>89</v>
      </c>
      <c r="C53" s="51" t="s">
        <v>90</v>
      </c>
      <c r="D53" s="52" t="s">
        <v>84</v>
      </c>
      <c r="E53" s="12"/>
      <c r="F53" s="5"/>
      <c r="G53" s="5"/>
      <c r="H53" s="5"/>
      <c r="I53" s="5"/>
      <c r="L53" s="3"/>
    </row>
    <row r="54" spans="1:12" ht="15.4" customHeight="1" x14ac:dyDescent="0.35">
      <c r="A54" s="41">
        <v>54</v>
      </c>
      <c r="B54" s="231" t="s">
        <v>91</v>
      </c>
      <c r="C54" s="51" t="s">
        <v>92</v>
      </c>
      <c r="D54" s="52" t="s">
        <v>84</v>
      </c>
      <c r="E54" s="12"/>
      <c r="F54" s="5"/>
      <c r="G54" s="5"/>
      <c r="H54" s="5"/>
      <c r="I54" s="5"/>
      <c r="L54" s="3"/>
    </row>
    <row r="55" spans="1:12" ht="15.4" customHeight="1" x14ac:dyDescent="0.35">
      <c r="A55" s="41">
        <v>55</v>
      </c>
      <c r="B55" s="232" t="s">
        <v>93</v>
      </c>
      <c r="C55" s="51" t="s">
        <v>1818</v>
      </c>
      <c r="D55" s="52"/>
      <c r="E55" s="12"/>
      <c r="F55" s="5"/>
      <c r="G55" s="5"/>
      <c r="H55" s="5"/>
      <c r="I55" s="5"/>
      <c r="L55" s="3"/>
    </row>
    <row r="56" spans="1:12" ht="15.4" customHeight="1" x14ac:dyDescent="0.35">
      <c r="A56" s="41">
        <v>56</v>
      </c>
      <c r="B56" s="231" t="s">
        <v>95</v>
      </c>
      <c r="C56" s="51" t="s">
        <v>96</v>
      </c>
      <c r="D56" s="52" t="s">
        <v>84</v>
      </c>
      <c r="E56" s="12"/>
      <c r="F56" s="5"/>
      <c r="G56" s="5"/>
      <c r="H56" s="5"/>
      <c r="I56" s="5"/>
      <c r="L56" s="3"/>
    </row>
    <row r="57" spans="1:12" ht="15.5" x14ac:dyDescent="0.35">
      <c r="A57" s="41">
        <v>57</v>
      </c>
      <c r="B57" s="228"/>
      <c r="C57" s="54" t="s">
        <v>97</v>
      </c>
      <c r="D57" s="52"/>
      <c r="E57" s="12"/>
      <c r="F57" s="5"/>
      <c r="G57" s="12"/>
      <c r="H57" s="5"/>
      <c r="I57" s="5"/>
      <c r="L57" s="3"/>
    </row>
    <row r="58" spans="1:12" ht="15.5" x14ac:dyDescent="0.35">
      <c r="A58" s="41">
        <v>58</v>
      </c>
      <c r="B58" s="228">
        <v>5</v>
      </c>
      <c r="C58" s="30" t="s">
        <v>98</v>
      </c>
      <c r="D58" s="52"/>
      <c r="E58" s="12"/>
      <c r="F58" s="5"/>
      <c r="G58" s="5"/>
      <c r="H58" s="5"/>
      <c r="I58" s="5"/>
      <c r="L58" s="3"/>
    </row>
    <row r="59" spans="1:12" ht="15.5" x14ac:dyDescent="0.35">
      <c r="A59" s="41">
        <v>59</v>
      </c>
      <c r="B59" s="228" t="s">
        <v>99</v>
      </c>
      <c r="C59" s="49" t="s">
        <v>100</v>
      </c>
      <c r="D59" s="52"/>
      <c r="E59" s="12"/>
      <c r="F59" s="5"/>
      <c r="G59" s="5"/>
      <c r="H59" s="5"/>
      <c r="I59" s="5"/>
      <c r="L59" s="3"/>
    </row>
    <row r="60" spans="1:12" ht="15.5" x14ac:dyDescent="0.35">
      <c r="A60" s="41">
        <v>60</v>
      </c>
      <c r="B60" s="231" t="s">
        <v>101</v>
      </c>
      <c r="C60" s="51" t="s">
        <v>102</v>
      </c>
      <c r="D60" s="52" t="s">
        <v>30</v>
      </c>
      <c r="E60" s="12"/>
      <c r="F60" s="5"/>
      <c r="G60" s="5"/>
      <c r="H60" s="5"/>
      <c r="I60" s="5"/>
      <c r="L60" s="3"/>
    </row>
    <row r="61" spans="1:12" ht="15.5" x14ac:dyDescent="0.35">
      <c r="A61" s="41">
        <v>61</v>
      </c>
      <c r="B61" s="231" t="s">
        <v>103</v>
      </c>
      <c r="C61" s="51" t="s">
        <v>104</v>
      </c>
      <c r="D61" s="52" t="s">
        <v>30</v>
      </c>
      <c r="E61" s="12"/>
      <c r="F61" s="5"/>
      <c r="G61" s="5"/>
      <c r="H61" s="5"/>
      <c r="I61" s="5"/>
      <c r="L61" s="3"/>
    </row>
    <row r="62" spans="1:12" ht="15.5" x14ac:dyDescent="0.35">
      <c r="A62" s="41">
        <v>62</v>
      </c>
      <c r="B62" s="231" t="s">
        <v>105</v>
      </c>
      <c r="C62" s="51" t="s">
        <v>106</v>
      </c>
      <c r="D62" s="52" t="s">
        <v>30</v>
      </c>
      <c r="E62" s="12"/>
      <c r="F62" s="5"/>
      <c r="G62" s="5"/>
      <c r="H62" s="5"/>
      <c r="I62" s="5"/>
      <c r="L62" s="3"/>
    </row>
    <row r="63" spans="1:12" ht="15.5" x14ac:dyDescent="0.35">
      <c r="A63" s="41">
        <v>63</v>
      </c>
      <c r="B63" s="231" t="s">
        <v>107</v>
      </c>
      <c r="C63" s="51" t="s">
        <v>108</v>
      </c>
      <c r="D63" s="52" t="s">
        <v>30</v>
      </c>
      <c r="E63" s="12"/>
      <c r="F63" s="5"/>
      <c r="G63" s="5"/>
      <c r="H63" s="5"/>
      <c r="I63" s="5"/>
      <c r="L63" s="3"/>
    </row>
    <row r="64" spans="1:12" ht="15.5" x14ac:dyDescent="0.35">
      <c r="A64" s="41">
        <v>64</v>
      </c>
      <c r="B64" s="228"/>
      <c r="C64" s="54" t="s">
        <v>109</v>
      </c>
      <c r="D64" s="52"/>
      <c r="E64" s="12"/>
      <c r="F64" s="5"/>
      <c r="G64" s="12"/>
      <c r="H64" s="5"/>
      <c r="I64" s="5"/>
      <c r="L64" s="3"/>
    </row>
    <row r="65" spans="1:12" ht="15.5" x14ac:dyDescent="0.35">
      <c r="A65" s="41">
        <v>65</v>
      </c>
      <c r="B65" s="228">
        <v>6</v>
      </c>
      <c r="C65" s="30" t="s">
        <v>110</v>
      </c>
      <c r="D65" s="52"/>
      <c r="E65" s="12"/>
      <c r="F65" s="5"/>
      <c r="G65" s="5"/>
      <c r="H65" s="5"/>
      <c r="I65" s="5"/>
      <c r="L65" s="3"/>
    </row>
    <row r="66" spans="1:12" ht="15.5" x14ac:dyDescent="0.35">
      <c r="A66" s="41">
        <v>66</v>
      </c>
      <c r="B66" s="228" t="s">
        <v>111</v>
      </c>
      <c r="C66" s="30" t="s">
        <v>112</v>
      </c>
      <c r="D66" s="52"/>
      <c r="E66" s="12"/>
      <c r="F66" s="5"/>
      <c r="G66" s="5"/>
      <c r="H66" s="5"/>
      <c r="I66" s="5"/>
      <c r="L66" s="3"/>
    </row>
    <row r="67" spans="1:12" ht="15.5" x14ac:dyDescent="0.35">
      <c r="A67" s="41">
        <v>67</v>
      </c>
      <c r="B67" s="230" t="s">
        <v>113</v>
      </c>
      <c r="C67" s="55" t="s">
        <v>114</v>
      </c>
      <c r="D67" s="52" t="s">
        <v>30</v>
      </c>
      <c r="E67" s="12"/>
      <c r="F67" s="5"/>
      <c r="G67" s="5"/>
      <c r="H67" s="5"/>
      <c r="I67" s="5"/>
      <c r="L67" s="3"/>
    </row>
    <row r="68" spans="1:12" ht="15.5" x14ac:dyDescent="0.35">
      <c r="A68" s="41">
        <v>68</v>
      </c>
      <c r="B68" s="233" t="s">
        <v>115</v>
      </c>
      <c r="C68" s="55" t="s">
        <v>116</v>
      </c>
      <c r="D68" s="52" t="s">
        <v>30</v>
      </c>
      <c r="E68" s="12"/>
      <c r="F68" s="5"/>
      <c r="G68" s="5"/>
      <c r="H68" s="5"/>
      <c r="I68" s="5"/>
      <c r="L68" s="3"/>
    </row>
    <row r="69" spans="1:12" s="41" customFormat="1" ht="12.75" customHeight="1" x14ac:dyDescent="0.35">
      <c r="A69" s="41">
        <v>69</v>
      </c>
      <c r="B69" s="234" t="s">
        <v>117</v>
      </c>
      <c r="C69" s="14" t="s">
        <v>118</v>
      </c>
      <c r="D69" s="52" t="s">
        <v>30</v>
      </c>
      <c r="E69" s="12"/>
      <c r="F69" s="5"/>
      <c r="G69" s="5"/>
      <c r="H69" s="5"/>
      <c r="I69" s="5"/>
      <c r="L69" s="3"/>
    </row>
    <row r="70" spans="1:12" ht="15.5" x14ac:dyDescent="0.35">
      <c r="A70" s="41">
        <v>70</v>
      </c>
      <c r="B70" s="26" t="s">
        <v>119</v>
      </c>
      <c r="C70" s="14" t="s">
        <v>120</v>
      </c>
      <c r="D70" s="52" t="s">
        <v>30</v>
      </c>
      <c r="E70" s="12"/>
      <c r="F70" s="5"/>
      <c r="G70" s="5"/>
      <c r="H70" s="5"/>
      <c r="I70" s="5"/>
      <c r="L70" s="3"/>
    </row>
    <row r="71" spans="1:12" ht="15.5" x14ac:dyDescent="0.35">
      <c r="A71" s="41">
        <v>71</v>
      </c>
      <c r="B71" s="228"/>
      <c r="C71" s="42" t="s">
        <v>121</v>
      </c>
      <c r="D71" s="52"/>
      <c r="E71" s="12"/>
      <c r="F71" s="5"/>
      <c r="G71" s="12"/>
      <c r="H71" s="5"/>
      <c r="I71" s="5"/>
      <c r="L71" s="3"/>
    </row>
    <row r="72" spans="1:12" ht="15.5" x14ac:dyDescent="0.35">
      <c r="A72" s="41">
        <v>72</v>
      </c>
      <c r="B72" s="228">
        <v>7</v>
      </c>
      <c r="C72" s="30" t="s">
        <v>1904</v>
      </c>
      <c r="D72" s="52"/>
      <c r="E72" s="12"/>
      <c r="F72" s="5"/>
      <c r="G72" s="5"/>
      <c r="H72" s="5"/>
      <c r="I72" s="5"/>
      <c r="L72" s="3"/>
    </row>
    <row r="73" spans="1:12" ht="15.5" x14ac:dyDescent="0.35">
      <c r="A73" s="41">
        <v>73</v>
      </c>
      <c r="B73" s="228" t="s">
        <v>123</v>
      </c>
      <c r="C73" s="30" t="s">
        <v>124</v>
      </c>
      <c r="D73" s="52"/>
      <c r="E73" s="12"/>
      <c r="F73" s="5"/>
      <c r="G73" s="5"/>
      <c r="H73" s="5"/>
      <c r="I73" s="5"/>
      <c r="L73" s="3"/>
    </row>
    <row r="74" spans="1:12" ht="15.5" x14ac:dyDescent="0.35">
      <c r="A74" s="41">
        <v>74</v>
      </c>
      <c r="B74" s="230" t="s">
        <v>125</v>
      </c>
      <c r="C74" s="14" t="s">
        <v>126</v>
      </c>
      <c r="D74" s="52" t="s">
        <v>30</v>
      </c>
      <c r="E74" s="12"/>
      <c r="F74" s="5"/>
      <c r="G74" s="5"/>
      <c r="H74" s="5"/>
      <c r="I74" s="5"/>
      <c r="L74" s="3"/>
    </row>
    <row r="75" spans="1:12" ht="15.5" x14ac:dyDescent="0.35">
      <c r="A75" s="41">
        <v>75</v>
      </c>
      <c r="B75" s="228" t="s">
        <v>127</v>
      </c>
      <c r="C75" s="30" t="s">
        <v>128</v>
      </c>
      <c r="D75" s="52"/>
      <c r="E75" s="12"/>
      <c r="F75" s="5"/>
      <c r="G75" s="5"/>
      <c r="H75" s="5"/>
      <c r="I75" s="5"/>
      <c r="L75" s="3"/>
    </row>
    <row r="76" spans="1:12" ht="15.5" x14ac:dyDescent="0.35">
      <c r="A76" s="41">
        <v>76</v>
      </c>
      <c r="B76" s="230" t="s">
        <v>129</v>
      </c>
      <c r="C76" s="14" t="s">
        <v>1819</v>
      </c>
      <c r="D76" s="52" t="s">
        <v>30</v>
      </c>
      <c r="E76" s="12"/>
      <c r="F76" s="5"/>
      <c r="G76" s="5"/>
      <c r="H76" s="5"/>
      <c r="I76" s="5"/>
      <c r="L76" s="3"/>
    </row>
    <row r="77" spans="1:12" ht="15.5" x14ac:dyDescent="0.35">
      <c r="A77" s="41">
        <v>77</v>
      </c>
      <c r="B77" s="230" t="s">
        <v>131</v>
      </c>
      <c r="C77" s="14" t="s">
        <v>132</v>
      </c>
      <c r="D77" s="52" t="s">
        <v>30</v>
      </c>
      <c r="E77" s="12"/>
      <c r="F77" s="5"/>
      <c r="G77" s="5"/>
      <c r="H77" s="5"/>
      <c r="I77" s="5"/>
      <c r="L77" s="3"/>
    </row>
    <row r="78" spans="1:12" ht="15.5" x14ac:dyDescent="0.35">
      <c r="A78" s="41">
        <v>78</v>
      </c>
      <c r="B78" s="230" t="s">
        <v>133</v>
      </c>
      <c r="C78" s="14" t="s">
        <v>134</v>
      </c>
      <c r="D78" s="52" t="s">
        <v>30</v>
      </c>
      <c r="E78" s="12"/>
      <c r="F78" s="5"/>
      <c r="G78" s="5"/>
      <c r="H78" s="5"/>
      <c r="I78" s="5"/>
      <c r="L78" s="3"/>
    </row>
    <row r="79" spans="1:12" ht="15.5" x14ac:dyDescent="0.35">
      <c r="A79" s="41">
        <v>79</v>
      </c>
      <c r="B79" s="228" t="s">
        <v>135</v>
      </c>
      <c r="C79" s="30" t="s">
        <v>136</v>
      </c>
      <c r="D79" s="52"/>
      <c r="E79" s="12"/>
      <c r="F79" s="5"/>
      <c r="G79" s="5"/>
      <c r="H79" s="5"/>
      <c r="I79" s="5"/>
      <c r="L79" s="3"/>
    </row>
    <row r="80" spans="1:12" ht="15.5" x14ac:dyDescent="0.35">
      <c r="A80" s="41">
        <v>80</v>
      </c>
      <c r="B80" s="230" t="s">
        <v>137</v>
      </c>
      <c r="C80" s="14" t="s">
        <v>138</v>
      </c>
      <c r="D80" s="52" t="s">
        <v>1318</v>
      </c>
      <c r="E80" s="12"/>
      <c r="F80" s="5"/>
      <c r="G80" s="5"/>
      <c r="H80" s="5"/>
      <c r="I80" s="5"/>
      <c r="L80" s="3"/>
    </row>
    <row r="81" spans="1:12" ht="15.5" x14ac:dyDescent="0.35">
      <c r="A81" s="41">
        <v>81</v>
      </c>
      <c r="B81" s="230" t="s">
        <v>139</v>
      </c>
      <c r="C81" s="14" t="s">
        <v>140</v>
      </c>
      <c r="D81" s="52" t="s">
        <v>1318</v>
      </c>
      <c r="E81" s="12"/>
      <c r="F81" s="5"/>
      <c r="G81" s="5"/>
      <c r="H81" s="5"/>
      <c r="I81" s="5"/>
      <c r="L81" s="3"/>
    </row>
    <row r="82" spans="1:12" ht="15.5" x14ac:dyDescent="0.35">
      <c r="A82" s="41">
        <v>82</v>
      </c>
      <c r="B82" s="230" t="s">
        <v>141</v>
      </c>
      <c r="C82" s="14" t="s">
        <v>142</v>
      </c>
      <c r="D82" s="52" t="s">
        <v>1318</v>
      </c>
      <c r="E82" s="12"/>
      <c r="F82" s="5"/>
      <c r="G82" s="5"/>
      <c r="H82" s="5"/>
      <c r="I82" s="5"/>
      <c r="L82" s="3"/>
    </row>
    <row r="83" spans="1:12" ht="15.5" x14ac:dyDescent="0.35">
      <c r="A83" s="41">
        <v>83</v>
      </c>
      <c r="B83" s="230" t="s">
        <v>143</v>
      </c>
      <c r="C83" s="14" t="s">
        <v>144</v>
      </c>
      <c r="D83" s="52" t="s">
        <v>1318</v>
      </c>
      <c r="E83" s="12"/>
      <c r="F83" s="5"/>
      <c r="G83" s="5"/>
      <c r="H83" s="5"/>
      <c r="I83" s="5"/>
      <c r="L83" s="3"/>
    </row>
    <row r="84" spans="1:12" ht="15.5" x14ac:dyDescent="0.35">
      <c r="A84" s="41">
        <v>84</v>
      </c>
      <c r="B84" s="230" t="s">
        <v>145</v>
      </c>
      <c r="C84" s="14" t="s">
        <v>146</v>
      </c>
      <c r="D84" s="52" t="s">
        <v>1318</v>
      </c>
      <c r="E84" s="12"/>
      <c r="F84" s="5"/>
      <c r="G84" s="5"/>
      <c r="H84" s="5"/>
      <c r="I84" s="5"/>
      <c r="L84" s="3"/>
    </row>
    <row r="85" spans="1:12" ht="15.5" x14ac:dyDescent="0.35">
      <c r="A85" s="41">
        <v>85</v>
      </c>
      <c r="B85" s="230" t="s">
        <v>147</v>
      </c>
      <c r="C85" s="14" t="s">
        <v>148</v>
      </c>
      <c r="D85" s="52" t="s">
        <v>1318</v>
      </c>
      <c r="E85" s="12"/>
      <c r="F85" s="5"/>
      <c r="G85" s="5"/>
      <c r="H85" s="5"/>
      <c r="I85" s="5"/>
      <c r="L85" s="3"/>
    </row>
    <row r="86" spans="1:12" ht="15.5" x14ac:dyDescent="0.35">
      <c r="A86" s="41">
        <v>86</v>
      </c>
      <c r="B86" s="230" t="s">
        <v>149</v>
      </c>
      <c r="C86" s="14" t="s">
        <v>150</v>
      </c>
      <c r="D86" s="52" t="s">
        <v>30</v>
      </c>
      <c r="E86" s="12"/>
      <c r="F86" s="5"/>
      <c r="G86" s="5"/>
      <c r="H86" s="5"/>
      <c r="I86" s="5"/>
      <c r="L86" s="3"/>
    </row>
    <row r="87" spans="1:12" ht="15.5" x14ac:dyDescent="0.35">
      <c r="A87" s="41">
        <v>87</v>
      </c>
      <c r="B87" s="228"/>
      <c r="C87" s="42" t="s">
        <v>151</v>
      </c>
      <c r="D87" s="52"/>
      <c r="E87" s="12"/>
      <c r="F87" s="5"/>
      <c r="G87" s="12"/>
      <c r="H87" s="5"/>
      <c r="I87" s="5"/>
      <c r="L87" s="3"/>
    </row>
    <row r="88" spans="1:12" ht="15.5" x14ac:dyDescent="0.35">
      <c r="A88" s="41">
        <v>88</v>
      </c>
      <c r="B88" s="228">
        <v>8</v>
      </c>
      <c r="C88" s="30" t="s">
        <v>152</v>
      </c>
      <c r="D88" s="52"/>
      <c r="E88" s="12"/>
      <c r="F88" s="5"/>
      <c r="G88" s="5"/>
      <c r="H88" s="5"/>
      <c r="I88" s="5"/>
      <c r="L88" s="3"/>
    </row>
    <row r="89" spans="1:12" ht="15.5" x14ac:dyDescent="0.35">
      <c r="A89" s="41">
        <v>89</v>
      </c>
      <c r="B89" s="228" t="s">
        <v>153</v>
      </c>
      <c r="C89" s="47" t="s">
        <v>1905</v>
      </c>
      <c r="D89" s="52"/>
      <c r="E89" s="12"/>
      <c r="F89" s="5"/>
      <c r="G89" s="5"/>
      <c r="H89" s="5"/>
      <c r="I89" s="5"/>
      <c r="L89" s="3"/>
    </row>
    <row r="90" spans="1:12" ht="15.5" x14ac:dyDescent="0.35">
      <c r="A90" s="41">
        <v>90</v>
      </c>
      <c r="B90" s="235" t="s">
        <v>155</v>
      </c>
      <c r="C90" s="47" t="s">
        <v>1820</v>
      </c>
      <c r="D90" s="52" t="s">
        <v>30</v>
      </c>
      <c r="E90" s="12"/>
      <c r="F90" s="5"/>
      <c r="G90" s="5"/>
      <c r="H90" s="5"/>
      <c r="I90" s="5"/>
      <c r="L90" s="3"/>
    </row>
    <row r="91" spans="1:12" ht="23" x14ac:dyDescent="0.35">
      <c r="A91" s="41">
        <v>91</v>
      </c>
      <c r="B91" s="235" t="s">
        <v>157</v>
      </c>
      <c r="C91" s="47" t="s">
        <v>1821</v>
      </c>
      <c r="D91" s="52" t="s">
        <v>30</v>
      </c>
      <c r="E91" s="12"/>
      <c r="F91" s="5"/>
      <c r="G91" s="5"/>
      <c r="H91" s="5"/>
      <c r="I91" s="5"/>
      <c r="L91" s="3"/>
    </row>
    <row r="92" spans="1:12" ht="15.5" x14ac:dyDescent="0.35">
      <c r="A92" s="41">
        <v>92</v>
      </c>
      <c r="B92" s="235" t="s">
        <v>159</v>
      </c>
      <c r="C92" s="47" t="s">
        <v>1822</v>
      </c>
      <c r="D92" s="52" t="s">
        <v>30</v>
      </c>
      <c r="E92" s="12"/>
      <c r="F92" s="5"/>
      <c r="G92" s="5"/>
      <c r="H92" s="5"/>
      <c r="I92" s="5"/>
      <c r="L92" s="3"/>
    </row>
    <row r="93" spans="1:12" ht="15.5" x14ac:dyDescent="0.35">
      <c r="A93" s="41">
        <v>93</v>
      </c>
      <c r="B93" s="235" t="s">
        <v>161</v>
      </c>
      <c r="C93" s="47" t="s">
        <v>162</v>
      </c>
      <c r="D93" s="52" t="s">
        <v>30</v>
      </c>
      <c r="E93" s="12"/>
      <c r="F93" s="5"/>
      <c r="G93" s="5"/>
      <c r="H93" s="5"/>
      <c r="I93" s="5"/>
      <c r="L93" s="3"/>
    </row>
    <row r="94" spans="1:12" ht="15.5" x14ac:dyDescent="0.35">
      <c r="A94" s="41">
        <v>94</v>
      </c>
      <c r="B94" s="222" t="s">
        <v>163</v>
      </c>
      <c r="C94" s="47" t="s">
        <v>1823</v>
      </c>
      <c r="D94" s="52" t="s">
        <v>30</v>
      </c>
      <c r="E94" s="12"/>
      <c r="F94" s="5"/>
      <c r="G94" s="5"/>
      <c r="H94" s="5"/>
      <c r="I94" s="5"/>
      <c r="L94" s="3"/>
    </row>
    <row r="95" spans="1:12" ht="15.5" x14ac:dyDescent="0.35">
      <c r="A95" s="41">
        <v>95</v>
      </c>
      <c r="B95" s="222" t="s">
        <v>165</v>
      </c>
      <c r="C95" s="47" t="s">
        <v>166</v>
      </c>
      <c r="D95" s="52" t="s">
        <v>30</v>
      </c>
      <c r="E95" s="12"/>
      <c r="F95" s="5"/>
      <c r="G95" s="5"/>
      <c r="H95" s="5"/>
      <c r="I95" s="5"/>
      <c r="L95" s="3"/>
    </row>
    <row r="96" spans="1:12" ht="15.5" x14ac:dyDescent="0.35">
      <c r="A96" s="41">
        <v>96</v>
      </c>
      <c r="B96" s="222" t="s">
        <v>167</v>
      </c>
      <c r="C96" s="47" t="s">
        <v>168</v>
      </c>
      <c r="D96" s="52" t="s">
        <v>30</v>
      </c>
      <c r="E96" s="12"/>
      <c r="F96" s="5"/>
      <c r="G96" s="5"/>
      <c r="H96" s="5"/>
      <c r="I96" s="5"/>
      <c r="L96" s="3"/>
    </row>
    <row r="97" spans="1:12" ht="15.5" x14ac:dyDescent="0.35">
      <c r="A97" s="41">
        <v>97</v>
      </c>
      <c r="B97" s="230" t="s">
        <v>169</v>
      </c>
      <c r="C97" s="14" t="s">
        <v>170</v>
      </c>
      <c r="D97" s="52" t="s">
        <v>30</v>
      </c>
      <c r="E97" s="12"/>
      <c r="F97" s="5"/>
      <c r="G97" s="5"/>
      <c r="H97" s="5"/>
      <c r="I97" s="5"/>
      <c r="L97" s="3"/>
    </row>
    <row r="98" spans="1:12" ht="15.5" x14ac:dyDescent="0.35">
      <c r="A98" s="41">
        <v>98</v>
      </c>
      <c r="B98" s="228"/>
      <c r="C98" s="42" t="s">
        <v>171</v>
      </c>
      <c r="D98" s="52"/>
      <c r="E98" s="12"/>
      <c r="F98" s="5"/>
      <c r="G98" s="12"/>
      <c r="H98" s="5"/>
      <c r="I98" s="5"/>
      <c r="L98" s="3"/>
    </row>
    <row r="99" spans="1:12" ht="15.5" x14ac:dyDescent="0.35">
      <c r="A99" s="41">
        <v>99</v>
      </c>
      <c r="B99" s="228">
        <v>9</v>
      </c>
      <c r="C99" s="30" t="s">
        <v>172</v>
      </c>
      <c r="D99" s="52"/>
      <c r="E99" s="12"/>
      <c r="F99" s="5"/>
      <c r="G99" s="5"/>
      <c r="H99" s="5"/>
      <c r="I99" s="5"/>
      <c r="L99" s="3"/>
    </row>
    <row r="100" spans="1:12" ht="15.5" x14ac:dyDescent="0.35">
      <c r="A100" s="41">
        <v>100</v>
      </c>
      <c r="B100" s="228" t="s">
        <v>173</v>
      </c>
      <c r="C100" s="30" t="s">
        <v>174</v>
      </c>
      <c r="D100" s="52"/>
      <c r="E100" s="12"/>
      <c r="F100" s="5"/>
      <c r="G100" s="5"/>
      <c r="H100" s="5"/>
      <c r="I100" s="5"/>
      <c r="L100" s="3"/>
    </row>
    <row r="101" spans="1:12" ht="15.5" x14ac:dyDescent="0.35">
      <c r="A101" s="41">
        <v>101</v>
      </c>
      <c r="B101" s="230" t="s">
        <v>175</v>
      </c>
      <c r="C101" s="14" t="s">
        <v>176</v>
      </c>
      <c r="D101" s="52" t="s">
        <v>30</v>
      </c>
      <c r="E101" s="12"/>
      <c r="F101" s="5"/>
      <c r="G101" s="5"/>
      <c r="H101" s="5"/>
      <c r="I101" s="5"/>
      <c r="L101" s="3"/>
    </row>
    <row r="102" spans="1:12" ht="15.5" x14ac:dyDescent="0.35">
      <c r="A102" s="41">
        <v>102</v>
      </c>
      <c r="B102" s="230" t="s">
        <v>177</v>
      </c>
      <c r="C102" s="14" t="s">
        <v>178</v>
      </c>
      <c r="D102" s="52" t="s">
        <v>30</v>
      </c>
      <c r="E102" s="12"/>
      <c r="F102" s="5"/>
      <c r="G102" s="5"/>
      <c r="H102" s="5"/>
      <c r="I102" s="5"/>
      <c r="L102" s="3"/>
    </row>
    <row r="103" spans="1:12" ht="15.5" x14ac:dyDescent="0.35">
      <c r="A103" s="41">
        <v>103</v>
      </c>
      <c r="B103" s="228"/>
      <c r="C103" s="42" t="s">
        <v>179</v>
      </c>
      <c r="D103" s="52"/>
      <c r="E103" s="12"/>
      <c r="F103" s="5"/>
      <c r="G103" s="12"/>
      <c r="H103" s="5"/>
      <c r="I103" s="5"/>
      <c r="L103" s="3"/>
    </row>
    <row r="104" spans="1:12" ht="15.5" x14ac:dyDescent="0.35">
      <c r="A104" s="41">
        <v>104</v>
      </c>
      <c r="B104" s="228">
        <v>10</v>
      </c>
      <c r="C104" s="30" t="s">
        <v>180</v>
      </c>
      <c r="D104" s="52"/>
      <c r="E104" s="12"/>
      <c r="F104" s="5"/>
      <c r="G104" s="5"/>
      <c r="H104" s="5"/>
      <c r="I104" s="5"/>
      <c r="L104" s="3"/>
    </row>
    <row r="105" spans="1:12" ht="25.5" customHeight="1" x14ac:dyDescent="0.35">
      <c r="A105" s="41">
        <v>105</v>
      </c>
      <c r="B105" s="235" t="s">
        <v>181</v>
      </c>
      <c r="C105" s="47" t="s">
        <v>182</v>
      </c>
      <c r="D105" s="52" t="s">
        <v>30</v>
      </c>
      <c r="E105" s="12"/>
      <c r="F105" s="5"/>
      <c r="G105" s="5"/>
      <c r="H105" s="5"/>
      <c r="I105" s="5"/>
      <c r="L105" s="3"/>
    </row>
    <row r="106" spans="1:12" ht="15.5" x14ac:dyDescent="0.35">
      <c r="A106" s="41">
        <v>106</v>
      </c>
      <c r="B106" s="230" t="s">
        <v>183</v>
      </c>
      <c r="C106" s="14" t="s">
        <v>184</v>
      </c>
      <c r="D106" s="52" t="s">
        <v>30</v>
      </c>
      <c r="E106" s="12"/>
      <c r="F106" s="5"/>
      <c r="G106" s="5"/>
      <c r="H106" s="5"/>
      <c r="I106" s="5"/>
      <c r="L106" s="3"/>
    </row>
    <row r="107" spans="1:12" ht="15.5" x14ac:dyDescent="0.35">
      <c r="A107" s="41">
        <v>107</v>
      </c>
      <c r="B107" s="230" t="s">
        <v>185</v>
      </c>
      <c r="C107" s="14" t="s">
        <v>186</v>
      </c>
      <c r="D107" s="52" t="s">
        <v>30</v>
      </c>
      <c r="E107" s="12"/>
      <c r="F107" s="5"/>
      <c r="G107" s="5"/>
      <c r="H107" s="5"/>
      <c r="I107" s="5"/>
      <c r="L107" s="3"/>
    </row>
    <row r="108" spans="1:12" ht="15.5" x14ac:dyDescent="0.35">
      <c r="A108" s="41">
        <v>108</v>
      </c>
      <c r="B108" s="228"/>
      <c r="C108" s="42" t="s">
        <v>187</v>
      </c>
      <c r="D108" s="52"/>
      <c r="E108" s="12"/>
      <c r="F108" s="5"/>
      <c r="G108" s="12"/>
      <c r="H108" s="5"/>
      <c r="I108" s="5"/>
      <c r="L108" s="3"/>
    </row>
    <row r="109" spans="1:12" ht="15.5" x14ac:dyDescent="0.35">
      <c r="A109" s="41">
        <v>109</v>
      </c>
      <c r="B109" s="228">
        <v>11</v>
      </c>
      <c r="C109" s="30" t="s">
        <v>188</v>
      </c>
      <c r="D109" s="52"/>
      <c r="E109" s="12"/>
      <c r="F109" s="5"/>
      <c r="G109" s="5"/>
      <c r="H109" s="5"/>
      <c r="I109" s="5"/>
      <c r="L109" s="3"/>
    </row>
    <row r="110" spans="1:12" ht="15.5" x14ac:dyDescent="0.35">
      <c r="A110" s="41">
        <v>110</v>
      </c>
      <c r="B110" s="230" t="s">
        <v>189</v>
      </c>
      <c r="C110" s="14" t="s">
        <v>190</v>
      </c>
      <c r="D110" s="52" t="s">
        <v>30</v>
      </c>
      <c r="E110" s="12"/>
      <c r="F110" s="5"/>
      <c r="G110" s="5"/>
      <c r="H110" s="5"/>
      <c r="I110" s="5"/>
      <c r="L110" s="3"/>
    </row>
    <row r="111" spans="1:12" ht="12.75" customHeight="1" x14ac:dyDescent="0.35">
      <c r="A111" s="41">
        <v>111</v>
      </c>
      <c r="B111" s="230" t="s">
        <v>191</v>
      </c>
      <c r="C111" s="14" t="s">
        <v>192</v>
      </c>
      <c r="D111" s="52" t="s">
        <v>30</v>
      </c>
      <c r="E111" s="12"/>
      <c r="F111" s="5"/>
      <c r="G111" s="5"/>
      <c r="H111" s="5"/>
      <c r="I111" s="5"/>
      <c r="L111" s="3"/>
    </row>
    <row r="112" spans="1:12" ht="15.5" x14ac:dyDescent="0.35">
      <c r="A112" s="41">
        <v>112</v>
      </c>
      <c r="B112" s="230" t="s">
        <v>193</v>
      </c>
      <c r="C112" s="14" t="s">
        <v>194</v>
      </c>
      <c r="D112" s="52" t="s">
        <v>30</v>
      </c>
      <c r="E112" s="12"/>
      <c r="F112" s="5"/>
      <c r="G112" s="5"/>
      <c r="H112" s="5"/>
      <c r="I112" s="5"/>
      <c r="L112" s="3"/>
    </row>
    <row r="113" spans="1:12" ht="15.5" x14ac:dyDescent="0.35">
      <c r="A113" s="41">
        <v>113</v>
      </c>
      <c r="B113" s="228" t="s">
        <v>195</v>
      </c>
      <c r="C113" s="30" t="s">
        <v>196</v>
      </c>
      <c r="D113" s="52"/>
      <c r="E113" s="12"/>
      <c r="F113" s="5"/>
      <c r="G113" s="5"/>
      <c r="H113" s="5"/>
      <c r="I113" s="5"/>
      <c r="L113" s="3"/>
    </row>
    <row r="114" spans="1:12" ht="15.5" x14ac:dyDescent="0.35">
      <c r="A114" s="41">
        <v>114</v>
      </c>
      <c r="B114" s="230" t="s">
        <v>197</v>
      </c>
      <c r="C114" s="14" t="s">
        <v>198</v>
      </c>
      <c r="D114" s="52" t="s">
        <v>30</v>
      </c>
      <c r="E114" s="12"/>
      <c r="F114" s="5"/>
      <c r="G114" s="5"/>
      <c r="H114" s="5"/>
      <c r="I114" s="5"/>
      <c r="L114" s="3"/>
    </row>
    <row r="115" spans="1:12" ht="15.5" x14ac:dyDescent="0.35">
      <c r="A115" s="41">
        <v>115</v>
      </c>
      <c r="B115" s="230" t="s">
        <v>199</v>
      </c>
      <c r="C115" s="14" t="s">
        <v>200</v>
      </c>
      <c r="D115" s="52" t="s">
        <v>30</v>
      </c>
      <c r="E115" s="12"/>
      <c r="F115" s="5"/>
      <c r="G115" s="5"/>
      <c r="H115" s="5"/>
      <c r="I115" s="5"/>
      <c r="L115" s="3"/>
    </row>
    <row r="116" spans="1:12" ht="15.5" x14ac:dyDescent="0.35">
      <c r="A116" s="41">
        <v>116</v>
      </c>
      <c r="B116" s="230" t="s">
        <v>201</v>
      </c>
      <c r="C116" s="14" t="s">
        <v>202</v>
      </c>
      <c r="D116" s="52" t="s">
        <v>30</v>
      </c>
      <c r="E116" s="12"/>
      <c r="F116" s="5"/>
      <c r="G116" s="5"/>
      <c r="H116" s="5"/>
      <c r="I116" s="5"/>
      <c r="L116" s="3"/>
    </row>
    <row r="117" spans="1:12" ht="15.5" x14ac:dyDescent="0.35">
      <c r="A117" s="41">
        <v>117</v>
      </c>
      <c r="B117" s="230" t="s">
        <v>203</v>
      </c>
      <c r="C117" s="14" t="s">
        <v>204</v>
      </c>
      <c r="D117" s="52" t="s">
        <v>30</v>
      </c>
      <c r="E117" s="12"/>
      <c r="F117" s="5"/>
      <c r="G117" s="5"/>
      <c r="H117" s="5"/>
      <c r="I117" s="5"/>
      <c r="L117" s="3"/>
    </row>
    <row r="118" spans="1:12" s="41" customFormat="1" ht="12.75" customHeight="1" x14ac:dyDescent="0.35">
      <c r="A118" s="41">
        <v>118</v>
      </c>
      <c r="B118" s="235" t="s">
        <v>205</v>
      </c>
      <c r="C118" s="14" t="s">
        <v>206</v>
      </c>
      <c r="D118" s="52" t="s">
        <v>30</v>
      </c>
      <c r="E118" s="12"/>
      <c r="F118" s="5"/>
      <c r="G118" s="5"/>
      <c r="H118" s="5"/>
      <c r="I118" s="5"/>
      <c r="L118" s="3"/>
    </row>
    <row r="119" spans="1:12" s="41" customFormat="1" ht="12.75" customHeight="1" x14ac:dyDescent="0.35">
      <c r="A119" s="41">
        <v>119</v>
      </c>
      <c r="B119" s="235" t="s">
        <v>207</v>
      </c>
      <c r="C119" s="14" t="s">
        <v>208</v>
      </c>
      <c r="D119" s="52" t="s">
        <v>30</v>
      </c>
      <c r="E119" s="12"/>
      <c r="F119" s="5"/>
      <c r="G119" s="5"/>
      <c r="H119" s="5"/>
      <c r="I119" s="5"/>
      <c r="L119" s="3"/>
    </row>
    <row r="120" spans="1:12" ht="15.5" x14ac:dyDescent="0.35">
      <c r="A120" s="41">
        <v>120</v>
      </c>
      <c r="B120" s="228"/>
      <c r="C120" s="42" t="s">
        <v>209</v>
      </c>
      <c r="D120" s="52"/>
      <c r="E120" s="12"/>
      <c r="F120" s="5"/>
      <c r="G120" s="12"/>
      <c r="H120" s="5"/>
      <c r="I120" s="5"/>
      <c r="L120" s="3"/>
    </row>
    <row r="121" spans="1:12" ht="15.5" x14ac:dyDescent="0.35">
      <c r="A121" s="41">
        <v>121</v>
      </c>
      <c r="B121" s="228">
        <v>12</v>
      </c>
      <c r="C121" s="30" t="s">
        <v>210</v>
      </c>
      <c r="D121" s="52"/>
      <c r="E121" s="12"/>
      <c r="F121" s="5"/>
      <c r="G121" s="5"/>
      <c r="H121" s="5"/>
      <c r="I121" s="5"/>
      <c r="L121" s="3"/>
    </row>
    <row r="122" spans="1:12" ht="15.5" x14ac:dyDescent="0.35">
      <c r="A122" s="41">
        <v>122</v>
      </c>
      <c r="B122" s="230" t="s">
        <v>211</v>
      </c>
      <c r="C122" s="14" t="s">
        <v>1906</v>
      </c>
      <c r="D122" s="52" t="s">
        <v>30</v>
      </c>
      <c r="E122" s="12"/>
      <c r="F122" s="5"/>
      <c r="G122" s="5"/>
      <c r="H122" s="5"/>
      <c r="I122" s="5"/>
      <c r="L122" s="3"/>
    </row>
    <row r="123" spans="1:12" ht="15.5" x14ac:dyDescent="0.35">
      <c r="A123" s="41">
        <v>123</v>
      </c>
      <c r="B123" s="228" t="s">
        <v>213</v>
      </c>
      <c r="C123" s="30" t="s">
        <v>214</v>
      </c>
      <c r="D123" s="52"/>
      <c r="E123" s="12"/>
      <c r="F123" s="5"/>
      <c r="G123" s="5"/>
      <c r="H123" s="5"/>
      <c r="I123" s="5"/>
      <c r="L123" s="3"/>
    </row>
    <row r="124" spans="1:12" ht="15.5" x14ac:dyDescent="0.35">
      <c r="A124" s="41">
        <v>124</v>
      </c>
      <c r="B124" s="230" t="s">
        <v>215</v>
      </c>
      <c r="C124" s="14" t="s">
        <v>216</v>
      </c>
      <c r="D124" s="52" t="s">
        <v>30</v>
      </c>
      <c r="E124" s="12"/>
      <c r="F124" s="5"/>
      <c r="G124" s="5"/>
      <c r="H124" s="5"/>
      <c r="I124" s="5"/>
      <c r="L124" s="3"/>
    </row>
    <row r="125" spans="1:12" ht="15.4" customHeight="1" x14ac:dyDescent="0.35">
      <c r="A125" s="41"/>
      <c r="B125" s="230" t="s">
        <v>217</v>
      </c>
      <c r="C125" s="14" t="s">
        <v>218</v>
      </c>
      <c r="D125" s="52" t="s">
        <v>15</v>
      </c>
      <c r="E125" s="12"/>
      <c r="F125" s="5"/>
      <c r="G125" s="5"/>
      <c r="H125" s="5"/>
      <c r="I125" s="5"/>
      <c r="L125" s="3"/>
    </row>
    <row r="126" spans="1:12" ht="15.4" customHeight="1" x14ac:dyDescent="0.35">
      <c r="A126" s="41">
        <v>125</v>
      </c>
      <c r="B126" s="228" t="s">
        <v>219</v>
      </c>
      <c r="C126" s="30" t="s">
        <v>220</v>
      </c>
      <c r="D126" s="52"/>
      <c r="E126" s="12"/>
      <c r="F126" s="5"/>
      <c r="G126" s="5"/>
      <c r="H126" s="5"/>
      <c r="I126" s="5"/>
      <c r="L126" s="3"/>
    </row>
    <row r="127" spans="1:12" ht="15.5" x14ac:dyDescent="0.35">
      <c r="A127" s="41">
        <v>126</v>
      </c>
      <c r="B127" s="235" t="s">
        <v>221</v>
      </c>
      <c r="C127" s="14" t="s">
        <v>1824</v>
      </c>
      <c r="D127" s="52" t="s">
        <v>30</v>
      </c>
      <c r="E127" s="12"/>
      <c r="F127" s="5"/>
      <c r="G127" s="5"/>
      <c r="H127" s="5"/>
      <c r="I127" s="5"/>
      <c r="L127" s="3"/>
    </row>
    <row r="128" spans="1:12" ht="15.5" x14ac:dyDescent="0.35">
      <c r="A128" s="41">
        <v>127</v>
      </c>
      <c r="B128" s="235" t="s">
        <v>223</v>
      </c>
      <c r="C128" s="14" t="s">
        <v>1825</v>
      </c>
      <c r="D128" s="52" t="s">
        <v>30</v>
      </c>
      <c r="E128" s="12"/>
      <c r="F128" s="5"/>
      <c r="G128" s="5"/>
      <c r="H128" s="5"/>
      <c r="I128" s="5"/>
      <c r="L128" s="3"/>
    </row>
    <row r="129" spans="1:12" ht="15.5" x14ac:dyDescent="0.35">
      <c r="A129" s="41"/>
      <c r="B129" s="235" t="s">
        <v>225</v>
      </c>
      <c r="C129" s="14" t="s">
        <v>1826</v>
      </c>
      <c r="D129" s="52" t="s">
        <v>30</v>
      </c>
      <c r="E129" s="12"/>
      <c r="F129" s="5"/>
      <c r="G129" s="5"/>
      <c r="H129" s="5"/>
      <c r="I129" s="5"/>
      <c r="L129" s="3"/>
    </row>
    <row r="130" spans="1:12" ht="15.4" customHeight="1" x14ac:dyDescent="0.35">
      <c r="A130" s="41">
        <v>128</v>
      </c>
      <c r="B130" s="235" t="s">
        <v>227</v>
      </c>
      <c r="C130" s="14" t="s">
        <v>1827</v>
      </c>
      <c r="D130" s="52" t="s">
        <v>30</v>
      </c>
      <c r="E130" s="12"/>
      <c r="F130" s="5"/>
      <c r="G130" s="5"/>
      <c r="H130" s="5"/>
      <c r="I130" s="5"/>
      <c r="L130" s="3"/>
    </row>
    <row r="131" spans="1:12" s="41" customFormat="1" ht="12.75" customHeight="1" x14ac:dyDescent="0.35">
      <c r="A131" s="41">
        <v>129</v>
      </c>
      <c r="B131" s="26" t="s">
        <v>229</v>
      </c>
      <c r="C131" s="14" t="s">
        <v>230</v>
      </c>
      <c r="D131" s="52" t="s">
        <v>1318</v>
      </c>
      <c r="E131" s="12"/>
      <c r="F131" s="5"/>
      <c r="G131" s="5"/>
      <c r="H131" s="5"/>
      <c r="I131" s="5"/>
      <c r="L131" s="3"/>
    </row>
    <row r="132" spans="1:12" s="41" customFormat="1" ht="12.75" customHeight="1" x14ac:dyDescent="0.35">
      <c r="A132" s="41">
        <v>130</v>
      </c>
      <c r="B132" s="26" t="s">
        <v>231</v>
      </c>
      <c r="C132" s="14" t="s">
        <v>232</v>
      </c>
      <c r="D132" s="52" t="s">
        <v>1318</v>
      </c>
      <c r="E132" s="12"/>
      <c r="F132" s="5"/>
      <c r="G132" s="5"/>
      <c r="H132" s="5"/>
      <c r="I132" s="5"/>
      <c r="L132" s="3"/>
    </row>
    <row r="133" spans="1:12" ht="15.4" customHeight="1" x14ac:dyDescent="0.35">
      <c r="A133" s="41">
        <v>131</v>
      </c>
      <c r="B133" s="230" t="s">
        <v>233</v>
      </c>
      <c r="C133" s="60" t="s">
        <v>234</v>
      </c>
      <c r="D133" s="52" t="s">
        <v>30</v>
      </c>
      <c r="E133" s="12"/>
      <c r="F133" s="5"/>
      <c r="G133" s="5"/>
      <c r="H133" s="5"/>
      <c r="I133" s="5"/>
      <c r="L133" s="3"/>
    </row>
    <row r="134" spans="1:12" ht="15.4" customHeight="1" x14ac:dyDescent="0.35">
      <c r="A134" s="41">
        <v>132</v>
      </c>
      <c r="B134" s="228" t="s">
        <v>235</v>
      </c>
      <c r="C134" s="30" t="s">
        <v>236</v>
      </c>
      <c r="D134" s="52"/>
      <c r="E134" s="12"/>
      <c r="F134" s="5"/>
      <c r="G134" s="5"/>
      <c r="H134" s="5"/>
      <c r="I134" s="5"/>
      <c r="L134" s="3"/>
    </row>
    <row r="135" spans="1:12" ht="15.4" customHeight="1" x14ac:dyDescent="0.35">
      <c r="A135" s="41">
        <v>133</v>
      </c>
      <c r="B135" s="230" t="s">
        <v>237</v>
      </c>
      <c r="C135" s="60" t="s">
        <v>238</v>
      </c>
      <c r="D135" s="52" t="s">
        <v>1318</v>
      </c>
      <c r="E135" s="12"/>
      <c r="F135" s="5"/>
      <c r="G135" s="5"/>
      <c r="H135" s="5"/>
      <c r="I135" s="5"/>
      <c r="L135" s="3"/>
    </row>
    <row r="136" spans="1:12" ht="15.4" customHeight="1" x14ac:dyDescent="0.35">
      <c r="A136" s="41">
        <v>134</v>
      </c>
      <c r="B136" s="230" t="s">
        <v>239</v>
      </c>
      <c r="C136" s="60" t="s">
        <v>240</v>
      </c>
      <c r="D136" s="52" t="s">
        <v>1318</v>
      </c>
      <c r="E136" s="12"/>
      <c r="F136" s="5"/>
      <c r="G136" s="5"/>
      <c r="H136" s="5"/>
      <c r="I136" s="5"/>
      <c r="L136" s="3"/>
    </row>
    <row r="137" spans="1:12" ht="15.4" customHeight="1" x14ac:dyDescent="0.35">
      <c r="A137" s="41">
        <v>135</v>
      </c>
      <c r="B137" s="228" t="s">
        <v>241</v>
      </c>
      <c r="C137" s="30" t="s">
        <v>242</v>
      </c>
      <c r="D137" s="52"/>
      <c r="E137" s="12"/>
      <c r="F137" s="5"/>
      <c r="G137" s="5"/>
      <c r="H137" s="5"/>
      <c r="I137" s="5"/>
      <c r="L137" s="3"/>
    </row>
    <row r="138" spans="1:12" ht="15.4" customHeight="1" x14ac:dyDescent="0.35">
      <c r="A138" s="41">
        <v>136</v>
      </c>
      <c r="B138" s="230" t="s">
        <v>243</v>
      </c>
      <c r="C138" s="60" t="s">
        <v>244</v>
      </c>
      <c r="D138" s="52" t="s">
        <v>1318</v>
      </c>
      <c r="E138" s="12"/>
      <c r="F138" s="5"/>
      <c r="G138" s="5"/>
      <c r="H138" s="5"/>
      <c r="I138" s="5"/>
      <c r="L138" s="3"/>
    </row>
    <row r="139" spans="1:12" ht="15.4" customHeight="1" x14ac:dyDescent="0.35">
      <c r="A139" s="41">
        <v>137</v>
      </c>
      <c r="B139" s="230" t="s">
        <v>245</v>
      </c>
      <c r="C139" s="60" t="s">
        <v>246</v>
      </c>
      <c r="D139" s="52" t="s">
        <v>1318</v>
      </c>
      <c r="E139" s="12"/>
      <c r="F139" s="5"/>
      <c r="G139" s="5"/>
      <c r="H139" s="5"/>
      <c r="I139" s="5"/>
      <c r="L139" s="3"/>
    </row>
    <row r="140" spans="1:12" ht="15.4" customHeight="1" x14ac:dyDescent="0.35">
      <c r="A140" s="41">
        <v>138</v>
      </c>
      <c r="B140" s="230" t="s">
        <v>247</v>
      </c>
      <c r="C140" s="60" t="s">
        <v>248</v>
      </c>
      <c r="D140" s="52" t="s">
        <v>1318</v>
      </c>
      <c r="E140" s="12"/>
      <c r="F140" s="5"/>
      <c r="G140" s="5"/>
      <c r="H140" s="5"/>
      <c r="I140" s="5"/>
      <c r="L140" s="3"/>
    </row>
    <row r="141" spans="1:12" ht="15.4" customHeight="1" x14ac:dyDescent="0.35">
      <c r="A141" s="41">
        <v>139</v>
      </c>
      <c r="B141" s="230" t="s">
        <v>249</v>
      </c>
      <c r="C141" s="60" t="s">
        <v>250</v>
      </c>
      <c r="D141" s="52" t="s">
        <v>1318</v>
      </c>
      <c r="E141" s="12"/>
      <c r="F141" s="5"/>
      <c r="G141" s="5"/>
      <c r="H141" s="5"/>
      <c r="I141" s="5"/>
      <c r="L141" s="3"/>
    </row>
    <row r="142" spans="1:12" ht="15.4" customHeight="1" x14ac:dyDescent="0.35">
      <c r="A142" s="41">
        <v>140</v>
      </c>
      <c r="B142" s="230" t="s">
        <v>251</v>
      </c>
      <c r="C142" s="60" t="s">
        <v>252</v>
      </c>
      <c r="D142" s="52" t="s">
        <v>1318</v>
      </c>
      <c r="E142" s="12"/>
      <c r="F142" s="5"/>
      <c r="G142" s="5"/>
      <c r="H142" s="5"/>
      <c r="I142" s="5"/>
      <c r="L142" s="3"/>
    </row>
    <row r="143" spans="1:12" ht="15.4" customHeight="1" x14ac:dyDescent="0.35">
      <c r="A143" s="41">
        <v>141</v>
      </c>
      <c r="B143" s="230" t="s">
        <v>253</v>
      </c>
      <c r="C143" s="14" t="s">
        <v>254</v>
      </c>
      <c r="D143" s="52" t="s">
        <v>1318</v>
      </c>
      <c r="E143" s="12"/>
      <c r="F143" s="5"/>
      <c r="G143" s="5"/>
      <c r="H143" s="5"/>
      <c r="I143" s="5"/>
      <c r="L143" s="3"/>
    </row>
    <row r="144" spans="1:12" ht="15.4" customHeight="1" x14ac:dyDescent="0.35">
      <c r="A144" s="41">
        <v>142</v>
      </c>
      <c r="B144" s="230" t="s">
        <v>1907</v>
      </c>
      <c r="C144" s="60" t="s">
        <v>255</v>
      </c>
      <c r="D144" s="52" t="s">
        <v>1318</v>
      </c>
      <c r="E144" s="12"/>
      <c r="F144" s="5"/>
      <c r="G144" s="5"/>
      <c r="H144" s="5"/>
      <c r="I144" s="5"/>
      <c r="L144" s="3"/>
    </row>
    <row r="145" spans="1:12" ht="15.4" customHeight="1" x14ac:dyDescent="0.35">
      <c r="A145" s="41">
        <v>143</v>
      </c>
      <c r="B145" s="230" t="s">
        <v>1908</v>
      </c>
      <c r="C145" s="60" t="s">
        <v>256</v>
      </c>
      <c r="D145" s="52" t="s">
        <v>30</v>
      </c>
      <c r="E145" s="12"/>
      <c r="F145" s="5"/>
      <c r="G145" s="5"/>
      <c r="H145" s="5"/>
      <c r="I145" s="5"/>
      <c r="L145" s="3"/>
    </row>
    <row r="146" spans="1:12" ht="15.4" customHeight="1" x14ac:dyDescent="0.35">
      <c r="A146" s="41">
        <v>144</v>
      </c>
      <c r="B146" s="230" t="s">
        <v>1909</v>
      </c>
      <c r="C146" s="60" t="s">
        <v>257</v>
      </c>
      <c r="D146" s="52" t="s">
        <v>30</v>
      </c>
      <c r="E146" s="12"/>
      <c r="F146" s="5"/>
      <c r="G146" s="5"/>
      <c r="H146" s="5"/>
      <c r="I146" s="5"/>
      <c r="L146" s="3"/>
    </row>
    <row r="147" spans="1:12" ht="15.4" customHeight="1" x14ac:dyDescent="0.35">
      <c r="A147" s="41">
        <v>145</v>
      </c>
      <c r="B147" s="230" t="s">
        <v>1910</v>
      </c>
      <c r="C147" s="60" t="s">
        <v>258</v>
      </c>
      <c r="D147" s="52"/>
      <c r="E147" s="12"/>
      <c r="F147" s="5"/>
      <c r="G147" s="5"/>
      <c r="H147" s="5"/>
      <c r="I147" s="5"/>
      <c r="L147" s="3"/>
    </row>
    <row r="148" spans="1:12" s="41" customFormat="1" ht="12.75" customHeight="1" x14ac:dyDescent="0.35">
      <c r="A148" s="41">
        <v>146</v>
      </c>
      <c r="B148" s="222" t="s">
        <v>259</v>
      </c>
      <c r="C148" s="14" t="s">
        <v>260</v>
      </c>
      <c r="D148" s="52" t="s">
        <v>15</v>
      </c>
      <c r="E148" s="12"/>
      <c r="F148" s="5"/>
      <c r="G148" s="5"/>
      <c r="H148" s="5"/>
      <c r="I148" s="5"/>
      <c r="L148" s="3"/>
    </row>
    <row r="149" spans="1:12" s="41" customFormat="1" ht="12.75" customHeight="1" x14ac:dyDescent="0.35">
      <c r="A149" s="41">
        <v>147</v>
      </c>
      <c r="B149" s="235" t="s">
        <v>261</v>
      </c>
      <c r="C149" s="14" t="s">
        <v>262</v>
      </c>
      <c r="D149" s="11" t="s">
        <v>15</v>
      </c>
      <c r="E149" s="12"/>
      <c r="F149" s="5"/>
      <c r="G149" s="5"/>
      <c r="H149" s="5"/>
      <c r="I149" s="5"/>
      <c r="L149" s="3"/>
    </row>
    <row r="150" spans="1:12" s="41" customFormat="1" ht="12.75" customHeight="1" x14ac:dyDescent="0.35">
      <c r="A150" s="41">
        <v>148</v>
      </c>
      <c r="B150" s="222" t="s">
        <v>263</v>
      </c>
      <c r="C150" s="14" t="s">
        <v>264</v>
      </c>
      <c r="D150" s="11" t="s">
        <v>15</v>
      </c>
      <c r="E150" s="12"/>
      <c r="F150" s="5"/>
      <c r="G150" s="5"/>
      <c r="H150" s="5"/>
      <c r="I150" s="5"/>
      <c r="L150" s="3"/>
    </row>
    <row r="151" spans="1:12" s="41" customFormat="1" ht="12.75" customHeight="1" x14ac:dyDescent="0.35">
      <c r="A151" s="41">
        <v>149</v>
      </c>
      <c r="B151" s="235" t="s">
        <v>1911</v>
      </c>
      <c r="C151" s="14" t="s">
        <v>265</v>
      </c>
      <c r="D151" s="11" t="s">
        <v>15</v>
      </c>
      <c r="E151" s="12"/>
      <c r="F151" s="5"/>
      <c r="G151" s="5"/>
      <c r="H151" s="5"/>
      <c r="I151" s="5"/>
      <c r="L151" s="3"/>
    </row>
    <row r="152" spans="1:12" s="41" customFormat="1" ht="12.75" customHeight="1" x14ac:dyDescent="0.35">
      <c r="A152" s="41">
        <v>150</v>
      </c>
      <c r="B152" s="235" t="s">
        <v>1912</v>
      </c>
      <c r="C152" s="14" t="s">
        <v>266</v>
      </c>
      <c r="D152" s="11" t="s">
        <v>30</v>
      </c>
      <c r="E152" s="12"/>
      <c r="F152" s="5"/>
      <c r="G152" s="5"/>
      <c r="H152" s="5"/>
      <c r="I152" s="5"/>
      <c r="L152" s="3"/>
    </row>
    <row r="153" spans="1:12" s="41" customFormat="1" ht="12.75" customHeight="1" x14ac:dyDescent="0.35">
      <c r="A153" s="41">
        <v>151</v>
      </c>
      <c r="B153" s="235" t="s">
        <v>1913</v>
      </c>
      <c r="C153" s="14" t="s">
        <v>267</v>
      </c>
      <c r="D153" s="11" t="s">
        <v>30</v>
      </c>
      <c r="E153" s="12"/>
      <c r="F153" s="5"/>
      <c r="G153" s="5"/>
      <c r="H153" s="5"/>
      <c r="I153" s="5"/>
      <c r="L153" s="3"/>
    </row>
    <row r="154" spans="1:12" s="41" customFormat="1" ht="12.75" customHeight="1" x14ac:dyDescent="0.35">
      <c r="A154" s="41">
        <v>152</v>
      </c>
      <c r="B154" s="235" t="s">
        <v>1914</v>
      </c>
      <c r="C154" s="14" t="s">
        <v>268</v>
      </c>
      <c r="D154" s="11" t="s">
        <v>30</v>
      </c>
      <c r="E154" s="12"/>
      <c r="F154" s="5"/>
      <c r="G154" s="5"/>
      <c r="H154" s="5"/>
      <c r="I154" s="5"/>
      <c r="L154" s="3"/>
    </row>
    <row r="155" spans="1:12" s="41" customFormat="1" ht="12.75" customHeight="1" x14ac:dyDescent="0.35">
      <c r="A155" s="41">
        <v>153</v>
      </c>
      <c r="B155" s="235" t="s">
        <v>1915</v>
      </c>
      <c r="C155" s="14" t="s">
        <v>269</v>
      </c>
      <c r="D155" s="11" t="s">
        <v>30</v>
      </c>
      <c r="E155" s="12"/>
      <c r="F155" s="5"/>
      <c r="G155" s="5"/>
      <c r="H155" s="5"/>
      <c r="I155" s="5"/>
      <c r="L155" s="3"/>
    </row>
    <row r="156" spans="1:12" s="41" customFormat="1" ht="12.75" customHeight="1" x14ac:dyDescent="0.35">
      <c r="A156" s="41">
        <v>154</v>
      </c>
      <c r="B156" s="235" t="s">
        <v>1916</v>
      </c>
      <c r="C156" s="14" t="s">
        <v>270</v>
      </c>
      <c r="D156" s="11" t="s">
        <v>30</v>
      </c>
      <c r="E156" s="12"/>
      <c r="F156" s="5"/>
      <c r="G156" s="5"/>
      <c r="H156" s="5"/>
      <c r="I156" s="5"/>
      <c r="L156" s="3"/>
    </row>
    <row r="157" spans="1:12" s="41" customFormat="1" ht="12.75" customHeight="1" x14ac:dyDescent="0.35">
      <c r="A157" s="41">
        <v>155</v>
      </c>
      <c r="B157" s="235" t="s">
        <v>271</v>
      </c>
      <c r="C157" s="14" t="s">
        <v>272</v>
      </c>
      <c r="D157" s="11" t="s">
        <v>30</v>
      </c>
      <c r="E157" s="12"/>
      <c r="F157" s="5"/>
      <c r="G157" s="5"/>
      <c r="H157" s="5"/>
      <c r="I157" s="5"/>
      <c r="L157" s="3"/>
    </row>
    <row r="158" spans="1:12" s="41" customFormat="1" ht="12.75" customHeight="1" x14ac:dyDescent="0.35">
      <c r="B158" s="235" t="s">
        <v>273</v>
      </c>
      <c r="C158" s="14" t="s">
        <v>274</v>
      </c>
      <c r="D158" s="11" t="s">
        <v>1318</v>
      </c>
      <c r="E158" s="12"/>
      <c r="F158" s="5"/>
      <c r="G158" s="5"/>
      <c r="H158" s="5"/>
      <c r="I158" s="5"/>
      <c r="L158" s="3"/>
    </row>
    <row r="159" spans="1:12" ht="15.5" x14ac:dyDescent="0.35">
      <c r="A159" s="41">
        <v>156</v>
      </c>
      <c r="B159" s="228"/>
      <c r="C159" s="42" t="s">
        <v>275</v>
      </c>
      <c r="D159" s="11"/>
      <c r="E159" s="12"/>
      <c r="F159" s="5"/>
      <c r="G159" s="12"/>
      <c r="H159" s="5"/>
      <c r="I159" s="5"/>
      <c r="L159" s="3"/>
    </row>
    <row r="160" spans="1:12" ht="15.5" x14ac:dyDescent="0.35">
      <c r="A160" s="41">
        <v>157</v>
      </c>
      <c r="B160" s="228">
        <v>13</v>
      </c>
      <c r="C160" s="30" t="s">
        <v>1917</v>
      </c>
      <c r="D160" s="11"/>
      <c r="E160" s="12"/>
      <c r="F160" s="5"/>
      <c r="G160" s="5"/>
      <c r="H160" s="5"/>
      <c r="I160" s="5"/>
      <c r="L160" s="3"/>
    </row>
    <row r="161" spans="1:12" ht="15.5" x14ac:dyDescent="0.35">
      <c r="A161" s="41">
        <v>158</v>
      </c>
      <c r="B161" s="230" t="s">
        <v>277</v>
      </c>
      <c r="C161" s="14" t="s">
        <v>278</v>
      </c>
      <c r="D161" s="11" t="s">
        <v>15</v>
      </c>
      <c r="E161" s="12"/>
      <c r="F161" s="5"/>
      <c r="G161" s="5"/>
      <c r="H161" s="5"/>
      <c r="I161" s="5"/>
      <c r="L161" s="3"/>
    </row>
    <row r="162" spans="1:12" ht="15.5" x14ac:dyDescent="0.35">
      <c r="A162" s="41">
        <v>159</v>
      </c>
      <c r="B162" s="228" t="s">
        <v>279</v>
      </c>
      <c r="C162" s="30" t="s">
        <v>1918</v>
      </c>
      <c r="D162" s="11"/>
      <c r="E162" s="12"/>
      <c r="F162" s="5"/>
      <c r="G162" s="5"/>
      <c r="H162" s="5"/>
      <c r="I162" s="5"/>
      <c r="L162" s="3"/>
    </row>
    <row r="163" spans="1:12" s="41" customFormat="1" ht="12.75" customHeight="1" x14ac:dyDescent="0.35">
      <c r="A163" s="41">
        <v>160</v>
      </c>
      <c r="B163" s="26" t="s">
        <v>281</v>
      </c>
      <c r="C163" s="14" t="s">
        <v>282</v>
      </c>
      <c r="D163" s="11" t="s">
        <v>15</v>
      </c>
      <c r="E163" s="12"/>
      <c r="F163" s="5" t="s">
        <v>283</v>
      </c>
      <c r="G163" s="5"/>
      <c r="H163" s="5" t="s">
        <v>283</v>
      </c>
      <c r="I163" s="5"/>
      <c r="L163" s="3"/>
    </row>
    <row r="164" spans="1:12" ht="15.5" x14ac:dyDescent="0.35">
      <c r="A164" s="41">
        <v>161</v>
      </c>
      <c r="B164" s="26" t="s">
        <v>285</v>
      </c>
      <c r="C164" s="14" t="s">
        <v>286</v>
      </c>
      <c r="D164" s="11" t="s">
        <v>15</v>
      </c>
      <c r="E164" s="12"/>
      <c r="F164" s="5"/>
      <c r="G164" s="5"/>
      <c r="H164" s="5"/>
      <c r="I164" s="5"/>
      <c r="L164" s="3"/>
    </row>
    <row r="165" spans="1:12" ht="15.5" x14ac:dyDescent="0.35">
      <c r="A165" s="41">
        <v>162</v>
      </c>
      <c r="B165" s="228" t="s">
        <v>287</v>
      </c>
      <c r="C165" s="30" t="s">
        <v>288</v>
      </c>
      <c r="D165" s="11"/>
      <c r="E165" s="12"/>
      <c r="F165" s="5"/>
      <c r="G165" s="5"/>
      <c r="H165" s="5"/>
      <c r="I165" s="5"/>
      <c r="L165" s="3"/>
    </row>
    <row r="166" spans="1:12" ht="15.5" x14ac:dyDescent="0.35">
      <c r="A166" s="41">
        <v>163</v>
      </c>
      <c r="B166" s="228" t="s">
        <v>289</v>
      </c>
      <c r="C166" s="30" t="s">
        <v>290</v>
      </c>
      <c r="D166" s="11"/>
      <c r="E166" s="12"/>
      <c r="F166" s="5"/>
      <c r="G166" s="5"/>
      <c r="H166" s="5"/>
      <c r="I166" s="5"/>
      <c r="L166" s="3"/>
    </row>
    <row r="167" spans="1:12" ht="15.4" customHeight="1" x14ac:dyDescent="0.35">
      <c r="A167" s="41">
        <v>164</v>
      </c>
      <c r="B167" s="230" t="s">
        <v>291</v>
      </c>
      <c r="C167" s="14" t="s">
        <v>292</v>
      </c>
      <c r="D167" s="11" t="s">
        <v>15</v>
      </c>
      <c r="E167" s="12"/>
      <c r="F167" s="5"/>
      <c r="G167" s="5"/>
      <c r="H167" s="5"/>
      <c r="I167" s="5"/>
      <c r="L167" s="3"/>
    </row>
    <row r="168" spans="1:12" ht="15.4" customHeight="1" x14ac:dyDescent="0.35">
      <c r="A168" s="41">
        <v>165</v>
      </c>
      <c r="B168" s="230" t="s">
        <v>293</v>
      </c>
      <c r="C168" s="14" t="s">
        <v>294</v>
      </c>
      <c r="D168" s="11" t="s">
        <v>15</v>
      </c>
      <c r="E168" s="12"/>
      <c r="F168" s="5"/>
      <c r="G168" s="5"/>
      <c r="H168" s="5"/>
      <c r="I168" s="5"/>
      <c r="L168" s="3"/>
    </row>
    <row r="169" spans="1:12" ht="15.4" customHeight="1" x14ac:dyDescent="0.35">
      <c r="A169" s="41">
        <v>166</v>
      </c>
      <c r="B169" s="228" t="s">
        <v>295</v>
      </c>
      <c r="C169" s="30" t="s">
        <v>1919</v>
      </c>
      <c r="D169" s="11"/>
      <c r="E169" s="12"/>
      <c r="F169" s="5"/>
      <c r="G169" s="5"/>
      <c r="H169" s="5"/>
      <c r="I169" s="5"/>
      <c r="L169" s="3"/>
    </row>
    <row r="170" spans="1:12" ht="15.4" customHeight="1" x14ac:dyDescent="0.35">
      <c r="A170" s="41">
        <v>167</v>
      </c>
      <c r="B170" s="230" t="s">
        <v>297</v>
      </c>
      <c r="C170" s="60" t="s">
        <v>298</v>
      </c>
      <c r="D170" s="11" t="s">
        <v>15</v>
      </c>
      <c r="E170" s="62"/>
      <c r="F170" s="5"/>
      <c r="G170" s="5"/>
      <c r="H170" s="5"/>
      <c r="I170" s="5"/>
      <c r="L170" s="3"/>
    </row>
    <row r="171" spans="1:12" ht="15.4" customHeight="1" x14ac:dyDescent="0.35">
      <c r="A171" s="41">
        <v>168</v>
      </c>
      <c r="B171" s="230" t="s">
        <v>299</v>
      </c>
      <c r="C171" s="60" t="s">
        <v>1920</v>
      </c>
      <c r="D171" s="11" t="s">
        <v>15</v>
      </c>
      <c r="E171" s="12"/>
      <c r="F171" s="5"/>
      <c r="G171" s="5"/>
      <c r="H171" s="5"/>
      <c r="I171" s="5"/>
      <c r="L171" s="3"/>
    </row>
    <row r="172" spans="1:12" ht="15.4" customHeight="1" x14ac:dyDescent="0.35">
      <c r="A172" s="41">
        <v>169</v>
      </c>
      <c r="B172" s="230" t="s">
        <v>301</v>
      </c>
      <c r="C172" s="14" t="s">
        <v>1921</v>
      </c>
      <c r="D172" s="11" t="s">
        <v>15</v>
      </c>
      <c r="E172" s="12"/>
      <c r="F172" s="5"/>
      <c r="G172" s="5"/>
      <c r="H172" s="5"/>
      <c r="I172" s="5"/>
      <c r="L172" s="3"/>
    </row>
    <row r="173" spans="1:12" ht="15.4" customHeight="1" x14ac:dyDescent="0.35">
      <c r="A173" s="41">
        <v>170</v>
      </c>
      <c r="B173" s="230" t="s">
        <v>303</v>
      </c>
      <c r="C173" s="14" t="s">
        <v>1922</v>
      </c>
      <c r="D173" s="11" t="s">
        <v>15</v>
      </c>
      <c r="E173" s="62"/>
      <c r="F173" s="5"/>
      <c r="G173" s="5"/>
      <c r="H173" s="5"/>
      <c r="I173" s="5"/>
      <c r="L173" s="3"/>
    </row>
    <row r="174" spans="1:12" ht="15.4" customHeight="1" x14ac:dyDescent="0.35">
      <c r="A174" s="41">
        <v>171</v>
      </c>
      <c r="B174" s="230" t="s">
        <v>305</v>
      </c>
      <c r="C174" s="14" t="s">
        <v>1923</v>
      </c>
      <c r="D174" s="11" t="s">
        <v>15</v>
      </c>
      <c r="E174" s="12"/>
      <c r="F174" s="5"/>
      <c r="G174" s="5"/>
      <c r="H174" s="5"/>
      <c r="I174" s="5"/>
      <c r="L174" s="3"/>
    </row>
    <row r="175" spans="1:12" ht="15.4" customHeight="1" x14ac:dyDescent="0.35">
      <c r="A175" s="41">
        <v>172</v>
      </c>
      <c r="B175" s="230" t="s">
        <v>307</v>
      </c>
      <c r="C175" s="14" t="s">
        <v>308</v>
      </c>
      <c r="D175" s="11" t="s">
        <v>15</v>
      </c>
      <c r="E175" s="12"/>
      <c r="F175" s="5"/>
      <c r="G175" s="5"/>
      <c r="H175" s="5"/>
      <c r="I175" s="5"/>
      <c r="L175" s="3"/>
    </row>
    <row r="176" spans="1:12" ht="15.4" customHeight="1" x14ac:dyDescent="0.35">
      <c r="A176" s="41">
        <v>173</v>
      </c>
      <c r="B176" s="230" t="s">
        <v>309</v>
      </c>
      <c r="C176" s="14" t="s">
        <v>1924</v>
      </c>
      <c r="D176" s="11" t="s">
        <v>15</v>
      </c>
      <c r="E176" s="12"/>
      <c r="F176" s="5"/>
      <c r="G176" s="5"/>
      <c r="H176" s="5"/>
      <c r="I176" s="5"/>
      <c r="L176" s="3"/>
    </row>
    <row r="177" spans="1:12" ht="15.4" customHeight="1" x14ac:dyDescent="0.35">
      <c r="A177" s="41">
        <v>174</v>
      </c>
      <c r="B177" s="230" t="s">
        <v>311</v>
      </c>
      <c r="C177" s="14" t="s">
        <v>312</v>
      </c>
      <c r="D177" s="11" t="s">
        <v>15</v>
      </c>
      <c r="E177" s="12"/>
      <c r="F177" s="5"/>
      <c r="G177" s="5"/>
      <c r="H177" s="5"/>
      <c r="I177" s="5"/>
      <c r="L177" s="3"/>
    </row>
    <row r="178" spans="1:12" ht="15.4" customHeight="1" x14ac:dyDescent="0.35">
      <c r="A178" s="41">
        <v>175</v>
      </c>
      <c r="B178" s="228"/>
      <c r="C178" s="42" t="s">
        <v>313</v>
      </c>
      <c r="D178" s="11"/>
      <c r="E178" s="12"/>
      <c r="F178" s="5"/>
      <c r="G178" s="12"/>
      <c r="H178" s="5"/>
      <c r="I178" s="5"/>
      <c r="L178" s="3"/>
    </row>
    <row r="179" spans="1:12" ht="15.4" customHeight="1" x14ac:dyDescent="0.35">
      <c r="A179" s="41">
        <v>176</v>
      </c>
      <c r="B179" s="228">
        <v>14</v>
      </c>
      <c r="C179" s="30" t="s">
        <v>314</v>
      </c>
      <c r="D179" s="11"/>
      <c r="E179" s="12"/>
      <c r="F179" s="5"/>
      <c r="G179" s="5"/>
      <c r="H179" s="5"/>
      <c r="I179" s="5"/>
      <c r="L179" s="3"/>
    </row>
    <row r="180" spans="1:12" ht="15.4" customHeight="1" x14ac:dyDescent="0.35">
      <c r="A180" s="41">
        <v>177</v>
      </c>
      <c r="B180" s="230" t="s">
        <v>315</v>
      </c>
      <c r="C180" s="14" t="s">
        <v>316</v>
      </c>
      <c r="D180" s="11" t="s">
        <v>30</v>
      </c>
      <c r="E180" s="12"/>
      <c r="F180" s="5"/>
      <c r="G180" s="5"/>
      <c r="H180" s="5"/>
      <c r="I180" s="5"/>
      <c r="L180" s="3"/>
    </row>
    <row r="181" spans="1:12" ht="15.4" customHeight="1" x14ac:dyDescent="0.35">
      <c r="A181" s="41">
        <v>178</v>
      </c>
      <c r="B181" s="230" t="s">
        <v>317</v>
      </c>
      <c r="C181" s="14" t="s">
        <v>318</v>
      </c>
      <c r="D181" s="11" t="s">
        <v>30</v>
      </c>
      <c r="E181" s="12"/>
      <c r="F181" s="5"/>
      <c r="G181" s="5"/>
      <c r="H181" s="5"/>
      <c r="I181" s="5"/>
      <c r="L181" s="3"/>
    </row>
    <row r="182" spans="1:12" ht="15.4" customHeight="1" x14ac:dyDescent="0.35">
      <c r="A182" s="41">
        <v>179</v>
      </c>
      <c r="B182" s="222" t="s">
        <v>319</v>
      </c>
      <c r="C182" s="20" t="s">
        <v>320</v>
      </c>
      <c r="D182" s="11" t="s">
        <v>33</v>
      </c>
      <c r="E182" s="12"/>
      <c r="F182" s="5"/>
      <c r="G182" s="5"/>
      <c r="H182" s="5"/>
      <c r="I182" s="5"/>
      <c r="L182" s="3"/>
    </row>
    <row r="183" spans="1:12" ht="15.4" customHeight="1" x14ac:dyDescent="0.35">
      <c r="A183" s="41">
        <v>180</v>
      </c>
      <c r="B183" s="230" t="s">
        <v>321</v>
      </c>
      <c r="C183" s="14" t="s">
        <v>322</v>
      </c>
      <c r="D183" s="11" t="s">
        <v>30</v>
      </c>
      <c r="E183" s="12"/>
      <c r="F183" s="5"/>
      <c r="G183" s="5"/>
      <c r="H183" s="5"/>
      <c r="I183" s="5"/>
      <c r="L183" s="3"/>
    </row>
    <row r="184" spans="1:12" ht="15.4" customHeight="1" x14ac:dyDescent="0.35">
      <c r="A184" s="41">
        <v>181</v>
      </c>
      <c r="B184" s="230" t="s">
        <v>323</v>
      </c>
      <c r="C184" s="14" t="s">
        <v>324</v>
      </c>
      <c r="D184" s="11" t="s">
        <v>1318</v>
      </c>
      <c r="E184" s="12"/>
      <c r="F184" s="5"/>
      <c r="G184" s="5"/>
      <c r="H184" s="5"/>
      <c r="I184" s="5"/>
      <c r="L184" s="3"/>
    </row>
    <row r="185" spans="1:12" ht="15.4" customHeight="1" x14ac:dyDescent="0.35">
      <c r="A185" s="41">
        <v>182</v>
      </c>
      <c r="B185" s="230" t="s">
        <v>325</v>
      </c>
      <c r="C185" s="14" t="s">
        <v>326</v>
      </c>
      <c r="D185" s="11" t="s">
        <v>1318</v>
      </c>
      <c r="E185" s="12"/>
      <c r="F185" s="5"/>
      <c r="G185" s="5"/>
      <c r="H185" s="5"/>
      <c r="I185" s="5"/>
      <c r="L185" s="3"/>
    </row>
    <row r="186" spans="1:12" ht="15.4" customHeight="1" x14ac:dyDescent="0.35">
      <c r="A186" s="41">
        <v>183</v>
      </c>
      <c r="B186" s="228"/>
      <c r="C186" s="42" t="s">
        <v>327</v>
      </c>
      <c r="D186" s="11"/>
      <c r="E186" s="12"/>
      <c r="F186" s="5"/>
      <c r="G186" s="12"/>
      <c r="H186" s="5"/>
      <c r="I186" s="5"/>
      <c r="L186" s="3"/>
    </row>
    <row r="187" spans="1:12" ht="15.4" customHeight="1" x14ac:dyDescent="0.35">
      <c r="A187" s="41">
        <v>184</v>
      </c>
      <c r="B187" s="228">
        <v>15</v>
      </c>
      <c r="C187" s="30" t="s">
        <v>328</v>
      </c>
      <c r="D187" s="11"/>
      <c r="E187" s="12"/>
      <c r="F187" s="5"/>
      <c r="G187" s="5"/>
      <c r="H187" s="5"/>
      <c r="I187" s="5"/>
      <c r="L187" s="3"/>
    </row>
    <row r="188" spans="1:12" ht="15.4" customHeight="1" x14ac:dyDescent="0.35">
      <c r="A188" s="41">
        <v>185</v>
      </c>
      <c r="B188" s="228" t="s">
        <v>329</v>
      </c>
      <c r="C188" s="30" t="s">
        <v>1925</v>
      </c>
      <c r="D188" s="11"/>
      <c r="E188" s="12"/>
      <c r="F188" s="5"/>
      <c r="G188" s="5"/>
      <c r="H188" s="5"/>
      <c r="I188" s="5"/>
      <c r="L188" s="3"/>
    </row>
    <row r="189" spans="1:12" ht="15.4" customHeight="1" x14ac:dyDescent="0.35">
      <c r="A189" s="41">
        <v>186</v>
      </c>
      <c r="B189" s="230" t="s">
        <v>331</v>
      </c>
      <c r="C189" s="14" t="s">
        <v>332</v>
      </c>
      <c r="D189" s="11" t="s">
        <v>30</v>
      </c>
      <c r="E189" s="12"/>
      <c r="F189" s="5"/>
      <c r="G189" s="5"/>
      <c r="H189" s="5"/>
      <c r="I189" s="5"/>
      <c r="L189" s="3"/>
    </row>
    <row r="190" spans="1:12" ht="15.4" customHeight="1" x14ac:dyDescent="0.35">
      <c r="A190" s="41">
        <v>187</v>
      </c>
      <c r="B190" s="230" t="s">
        <v>333</v>
      </c>
      <c r="C190" s="14" t="s">
        <v>334</v>
      </c>
      <c r="D190" s="11" t="s">
        <v>30</v>
      </c>
      <c r="E190" s="12"/>
      <c r="F190" s="5"/>
      <c r="G190" s="5"/>
      <c r="H190" s="5"/>
      <c r="I190" s="5"/>
      <c r="L190" s="3"/>
    </row>
    <row r="191" spans="1:12" s="41" customFormat="1" ht="12.75" customHeight="1" x14ac:dyDescent="0.35">
      <c r="A191" s="41">
        <v>188</v>
      </c>
      <c r="B191" s="235" t="s">
        <v>335</v>
      </c>
      <c r="C191" s="14" t="s">
        <v>336</v>
      </c>
      <c r="D191" s="11" t="s">
        <v>30</v>
      </c>
      <c r="E191" s="12"/>
      <c r="F191" s="5"/>
      <c r="G191" s="5"/>
      <c r="H191" s="5"/>
      <c r="I191" s="5"/>
      <c r="L191" s="3"/>
    </row>
    <row r="192" spans="1:12" s="41" customFormat="1" ht="12.75" customHeight="1" x14ac:dyDescent="0.35">
      <c r="A192" s="41">
        <v>189</v>
      </c>
      <c r="B192" s="235" t="s">
        <v>337</v>
      </c>
      <c r="C192" s="14" t="s">
        <v>1928</v>
      </c>
      <c r="D192" s="11" t="s">
        <v>30</v>
      </c>
      <c r="E192" s="12"/>
      <c r="F192" s="5"/>
      <c r="G192" s="5"/>
      <c r="H192" s="5"/>
      <c r="I192" s="5"/>
      <c r="L192" s="3"/>
    </row>
    <row r="193" spans="1:12" s="41" customFormat="1" ht="12.75" customHeight="1" x14ac:dyDescent="0.35">
      <c r="A193" s="41">
        <v>190</v>
      </c>
      <c r="B193" s="235" t="s">
        <v>339</v>
      </c>
      <c r="C193" s="14" t="s">
        <v>340</v>
      </c>
      <c r="D193" s="11" t="s">
        <v>30</v>
      </c>
      <c r="E193" s="12"/>
      <c r="F193" s="5"/>
      <c r="G193" s="5"/>
      <c r="H193" s="5"/>
      <c r="I193" s="5"/>
      <c r="L193" s="3"/>
    </row>
    <row r="194" spans="1:12" s="41" customFormat="1" ht="12.75" customHeight="1" x14ac:dyDescent="0.35">
      <c r="A194" s="41">
        <v>191</v>
      </c>
      <c r="B194" s="235" t="s">
        <v>341</v>
      </c>
      <c r="C194" s="14" t="s">
        <v>342</v>
      </c>
      <c r="D194" s="11" t="s">
        <v>30</v>
      </c>
      <c r="E194" s="12"/>
      <c r="F194" s="5"/>
      <c r="G194" s="5"/>
      <c r="H194" s="5"/>
      <c r="I194" s="5"/>
      <c r="L194" s="3"/>
    </row>
    <row r="195" spans="1:12" s="41" customFormat="1" ht="12.75" customHeight="1" x14ac:dyDescent="0.35">
      <c r="B195" s="235" t="s">
        <v>343</v>
      </c>
      <c r="C195" s="14" t="s">
        <v>344</v>
      </c>
      <c r="D195" s="11" t="s">
        <v>30</v>
      </c>
      <c r="E195" s="12"/>
      <c r="F195" s="5"/>
      <c r="G195" s="5"/>
      <c r="H195" s="5"/>
      <c r="I195" s="5"/>
      <c r="K195" s="139"/>
      <c r="L195" s="3"/>
    </row>
    <row r="196" spans="1:12" ht="15.4" customHeight="1" x14ac:dyDescent="0.35">
      <c r="A196" s="41">
        <v>192</v>
      </c>
      <c r="B196" s="228" t="s">
        <v>345</v>
      </c>
      <c r="C196" s="30" t="s">
        <v>1926</v>
      </c>
      <c r="D196" s="11"/>
      <c r="E196" s="12"/>
      <c r="F196" s="5"/>
      <c r="G196" s="5"/>
      <c r="H196" s="5"/>
      <c r="I196" s="5"/>
      <c r="L196" s="3"/>
    </row>
    <row r="197" spans="1:12" ht="15.4" customHeight="1" x14ac:dyDescent="0.35">
      <c r="A197" s="41">
        <v>193</v>
      </c>
      <c r="B197" s="230" t="s">
        <v>347</v>
      </c>
      <c r="C197" s="14" t="s">
        <v>348</v>
      </c>
      <c r="D197" s="11" t="s">
        <v>1318</v>
      </c>
      <c r="E197" s="12"/>
      <c r="F197" s="5"/>
      <c r="G197" s="5"/>
      <c r="H197" s="5"/>
      <c r="I197" s="5"/>
      <c r="L197" s="3"/>
    </row>
    <row r="198" spans="1:12" ht="15.4" customHeight="1" x14ac:dyDescent="0.35">
      <c r="A198" s="41">
        <v>194</v>
      </c>
      <c r="B198" s="230" t="s">
        <v>349</v>
      </c>
      <c r="C198" s="14" t="s">
        <v>350</v>
      </c>
      <c r="D198" s="11" t="s">
        <v>1318</v>
      </c>
      <c r="E198" s="12"/>
      <c r="F198" s="5"/>
      <c r="G198" s="5"/>
      <c r="H198" s="5"/>
      <c r="I198" s="5"/>
      <c r="L198" s="3"/>
    </row>
    <row r="199" spans="1:12" ht="15.4" customHeight="1" x14ac:dyDescent="0.35">
      <c r="A199" s="41">
        <v>195</v>
      </c>
      <c r="B199" s="230" t="s">
        <v>351</v>
      </c>
      <c r="C199" s="14" t="s">
        <v>352</v>
      </c>
      <c r="D199" s="11" t="s">
        <v>1318</v>
      </c>
      <c r="E199" s="12"/>
      <c r="F199" s="5"/>
      <c r="G199" s="5"/>
      <c r="H199" s="5"/>
      <c r="I199" s="5"/>
      <c r="L199" s="3"/>
    </row>
    <row r="200" spans="1:12" ht="15.4" customHeight="1" x14ac:dyDescent="0.35">
      <c r="A200" s="41">
        <v>196</v>
      </c>
      <c r="B200" s="228" t="s">
        <v>353</v>
      </c>
      <c r="C200" s="30" t="s">
        <v>1927</v>
      </c>
      <c r="D200" s="11"/>
      <c r="E200" s="12"/>
      <c r="F200" s="5"/>
      <c r="G200" s="5"/>
      <c r="H200" s="5"/>
      <c r="I200" s="5"/>
      <c r="L200" s="3"/>
    </row>
    <row r="201" spans="1:12" ht="15.4" customHeight="1" x14ac:dyDescent="0.35">
      <c r="A201" s="41">
        <v>197</v>
      </c>
      <c r="B201" s="230" t="s">
        <v>1929</v>
      </c>
      <c r="C201" s="14" t="s">
        <v>356</v>
      </c>
      <c r="D201" s="11" t="s">
        <v>1318</v>
      </c>
      <c r="E201" s="12"/>
      <c r="F201" s="5"/>
      <c r="G201" s="5"/>
      <c r="H201" s="5"/>
      <c r="I201" s="5"/>
      <c r="L201" s="3"/>
    </row>
    <row r="202" spans="1:12" ht="15.4" customHeight="1" x14ac:dyDescent="0.35">
      <c r="A202" s="41">
        <v>198</v>
      </c>
      <c r="B202" s="228" t="s">
        <v>357</v>
      </c>
      <c r="C202" s="30" t="s">
        <v>358</v>
      </c>
      <c r="D202" s="11" t="s">
        <v>30</v>
      </c>
      <c r="E202" s="12"/>
      <c r="F202" s="5"/>
      <c r="G202" s="5"/>
      <c r="H202" s="5"/>
      <c r="I202" s="5"/>
      <c r="L202" s="3"/>
    </row>
    <row r="203" spans="1:12" ht="15.4" customHeight="1" x14ac:dyDescent="0.35">
      <c r="A203" s="41">
        <v>199</v>
      </c>
      <c r="B203" s="228" t="s">
        <v>359</v>
      </c>
      <c r="C203" s="30" t="s">
        <v>360</v>
      </c>
      <c r="D203" s="11"/>
      <c r="E203" s="12"/>
      <c r="F203" s="5"/>
      <c r="G203" s="5"/>
      <c r="H203" s="5"/>
      <c r="I203" s="5"/>
      <c r="L203" s="3"/>
    </row>
    <row r="204" spans="1:12" ht="15.5" x14ac:dyDescent="0.35">
      <c r="A204" s="41">
        <v>200</v>
      </c>
      <c r="B204" s="229" t="s">
        <v>361</v>
      </c>
      <c r="C204" s="14" t="s">
        <v>362</v>
      </c>
      <c r="D204" s="11" t="s">
        <v>1318</v>
      </c>
      <c r="E204" s="12"/>
      <c r="F204" s="5"/>
      <c r="G204" s="5"/>
      <c r="H204" s="5"/>
      <c r="I204" s="5"/>
      <c r="L204" s="3"/>
    </row>
    <row r="205" spans="1:12" ht="15.5" x14ac:dyDescent="0.35">
      <c r="A205" s="41">
        <v>201</v>
      </c>
      <c r="B205" s="229" t="s">
        <v>363</v>
      </c>
      <c r="C205" s="14" t="s">
        <v>364</v>
      </c>
      <c r="D205" s="11" t="s">
        <v>1318</v>
      </c>
      <c r="E205" s="12"/>
      <c r="F205" s="5"/>
      <c r="G205" s="5"/>
      <c r="H205" s="5"/>
      <c r="I205" s="5"/>
      <c r="L205" s="3"/>
    </row>
    <row r="206" spans="1:12" ht="15.5" x14ac:dyDescent="0.35">
      <c r="A206" s="41">
        <v>202</v>
      </c>
      <c r="B206" s="228"/>
      <c r="C206" s="42" t="s">
        <v>365</v>
      </c>
      <c r="D206" s="11"/>
      <c r="E206" s="12"/>
      <c r="F206" s="5"/>
      <c r="G206" s="12"/>
      <c r="H206" s="5"/>
      <c r="I206" s="5"/>
      <c r="L206" s="3"/>
    </row>
    <row r="207" spans="1:12" ht="15.5" x14ac:dyDescent="0.35">
      <c r="A207" s="41">
        <v>203</v>
      </c>
      <c r="B207" s="227">
        <v>16</v>
      </c>
      <c r="C207" s="30" t="s">
        <v>366</v>
      </c>
      <c r="D207" s="11"/>
      <c r="E207" s="12"/>
      <c r="F207" s="5"/>
      <c r="G207" s="5"/>
      <c r="H207" s="5"/>
      <c r="I207" s="5"/>
      <c r="L207" s="3"/>
    </row>
    <row r="208" spans="1:12" s="41" customFormat="1" ht="12.75" customHeight="1" x14ac:dyDescent="0.35">
      <c r="A208" s="41">
        <v>204</v>
      </c>
      <c r="B208" s="235" t="s">
        <v>367</v>
      </c>
      <c r="C208" s="14" t="s">
        <v>368</v>
      </c>
      <c r="D208" s="11" t="s">
        <v>30</v>
      </c>
      <c r="E208" s="12"/>
      <c r="F208" s="5"/>
      <c r="G208" s="5"/>
      <c r="H208" s="5"/>
      <c r="I208" s="5"/>
      <c r="L208" s="3"/>
    </row>
    <row r="209" spans="1:12" s="41" customFormat="1" ht="12.75" customHeight="1" x14ac:dyDescent="0.35">
      <c r="A209" s="41">
        <v>205</v>
      </c>
      <c r="B209" s="235" t="s">
        <v>369</v>
      </c>
      <c r="C209" s="14" t="s">
        <v>370</v>
      </c>
      <c r="D209" s="11" t="s">
        <v>30</v>
      </c>
      <c r="E209" s="12"/>
      <c r="F209" s="5"/>
      <c r="G209" s="5"/>
      <c r="H209" s="5"/>
      <c r="I209" s="5"/>
      <c r="L209" s="3"/>
    </row>
    <row r="210" spans="1:12" ht="12.75" customHeight="1" x14ac:dyDescent="0.35">
      <c r="A210" s="41">
        <v>206</v>
      </c>
      <c r="B210" s="230" t="s">
        <v>371</v>
      </c>
      <c r="C210" s="14" t="s">
        <v>1930</v>
      </c>
      <c r="D210" s="11" t="s">
        <v>30</v>
      </c>
      <c r="E210" s="12"/>
      <c r="F210" s="5"/>
      <c r="G210" s="5"/>
      <c r="H210" s="5"/>
      <c r="I210" s="5"/>
      <c r="L210" s="3"/>
    </row>
    <row r="211" spans="1:12" ht="15.5" x14ac:dyDescent="0.35">
      <c r="A211" s="41">
        <v>207</v>
      </c>
      <c r="B211" s="228"/>
      <c r="C211" s="42" t="s">
        <v>373</v>
      </c>
      <c r="D211" s="11"/>
      <c r="E211" s="12"/>
      <c r="F211" s="5"/>
      <c r="G211" s="12"/>
      <c r="H211" s="5"/>
      <c r="I211" s="5"/>
      <c r="L211" s="3"/>
    </row>
    <row r="212" spans="1:12" ht="15.5" x14ac:dyDescent="0.35">
      <c r="A212" s="41">
        <v>208</v>
      </c>
      <c r="B212" s="227">
        <v>17</v>
      </c>
      <c r="C212" s="30" t="s">
        <v>374</v>
      </c>
      <c r="D212" s="11"/>
      <c r="E212" s="12"/>
      <c r="F212" s="5"/>
      <c r="G212" s="5"/>
      <c r="H212" s="5"/>
      <c r="I212" s="5"/>
      <c r="L212" s="3"/>
    </row>
    <row r="213" spans="1:12" ht="15.5" x14ac:dyDescent="0.35">
      <c r="A213" s="41">
        <v>209</v>
      </c>
      <c r="B213" s="227" t="s">
        <v>1931</v>
      </c>
      <c r="C213" s="30" t="s">
        <v>375</v>
      </c>
      <c r="D213" s="11"/>
      <c r="E213" s="12"/>
      <c r="F213" s="5"/>
      <c r="G213" s="5"/>
      <c r="H213" s="5"/>
      <c r="I213" s="5"/>
      <c r="L213" s="3"/>
    </row>
    <row r="214" spans="1:12" ht="15.5" x14ac:dyDescent="0.35">
      <c r="A214" s="41">
        <v>210</v>
      </c>
      <c r="B214" s="230" t="s">
        <v>376</v>
      </c>
      <c r="C214" s="14" t="s">
        <v>377</v>
      </c>
      <c r="D214" s="11" t="s">
        <v>15</v>
      </c>
      <c r="E214" s="12"/>
      <c r="F214" s="5"/>
      <c r="G214" s="5"/>
      <c r="H214" s="5"/>
      <c r="I214" s="5"/>
      <c r="L214" s="3"/>
    </row>
    <row r="215" spans="1:12" ht="15.5" x14ac:dyDescent="0.35">
      <c r="A215" s="41">
        <v>211</v>
      </c>
      <c r="B215" s="230" t="s">
        <v>378</v>
      </c>
      <c r="C215" s="14" t="s">
        <v>379</v>
      </c>
      <c r="D215" s="11" t="s">
        <v>15</v>
      </c>
      <c r="E215" s="12"/>
      <c r="F215" s="5"/>
      <c r="G215" s="5"/>
      <c r="H215" s="5"/>
      <c r="I215" s="5"/>
      <c r="L215" s="3"/>
    </row>
    <row r="216" spans="1:12" ht="15.5" x14ac:dyDescent="0.35">
      <c r="A216" s="41">
        <v>212</v>
      </c>
      <c r="B216" s="230" t="s">
        <v>380</v>
      </c>
      <c r="C216" s="14" t="s">
        <v>381</v>
      </c>
      <c r="D216" s="11" t="s">
        <v>15</v>
      </c>
      <c r="E216" s="12"/>
      <c r="F216" s="5"/>
      <c r="G216" s="5"/>
      <c r="H216" s="5"/>
      <c r="I216" s="5"/>
      <c r="L216" s="3"/>
    </row>
    <row r="217" spans="1:12" ht="15.5" x14ac:dyDescent="0.35">
      <c r="A217" s="41">
        <v>213</v>
      </c>
      <c r="B217" s="230" t="s">
        <v>382</v>
      </c>
      <c r="C217" s="14" t="s">
        <v>383</v>
      </c>
      <c r="D217" s="11" t="s">
        <v>15</v>
      </c>
      <c r="E217" s="12"/>
      <c r="F217" s="5"/>
      <c r="G217" s="5"/>
      <c r="H217" s="5"/>
      <c r="I217" s="5"/>
      <c r="L217" s="3"/>
    </row>
    <row r="218" spans="1:12" ht="12.4" customHeight="1" x14ac:dyDescent="0.25">
      <c r="B218" s="230" t="s">
        <v>384</v>
      </c>
      <c r="C218" s="14" t="s">
        <v>385</v>
      </c>
      <c r="D218" s="11" t="s">
        <v>15</v>
      </c>
      <c r="E218" s="12"/>
      <c r="F218" s="5"/>
      <c r="G218" s="5"/>
      <c r="H218" s="5"/>
      <c r="I218" s="5"/>
      <c r="L218" s="3"/>
    </row>
    <row r="219" spans="1:12" ht="12.4" customHeight="1" x14ac:dyDescent="0.25">
      <c r="B219" s="230" t="s">
        <v>386</v>
      </c>
      <c r="C219" s="14" t="s">
        <v>387</v>
      </c>
      <c r="D219" s="11" t="s">
        <v>15</v>
      </c>
      <c r="E219" s="12"/>
      <c r="F219" s="5"/>
      <c r="G219" s="5"/>
      <c r="H219" s="5"/>
      <c r="I219" s="5"/>
      <c r="L219" s="3"/>
    </row>
    <row r="220" spans="1:12" ht="12.4" customHeight="1" x14ac:dyDescent="0.25">
      <c r="B220" s="230" t="s">
        <v>388</v>
      </c>
      <c r="C220" s="14" t="s">
        <v>389</v>
      </c>
      <c r="D220" s="11" t="s">
        <v>15</v>
      </c>
      <c r="E220" s="12"/>
      <c r="F220" s="5"/>
      <c r="G220" s="5"/>
      <c r="H220" s="5"/>
      <c r="I220" s="5"/>
      <c r="L220" s="3"/>
    </row>
    <row r="221" spans="1:12" ht="15.5" x14ac:dyDescent="0.35">
      <c r="A221" s="41"/>
      <c r="B221" s="230" t="s">
        <v>390</v>
      </c>
      <c r="C221" s="14" t="s">
        <v>391</v>
      </c>
      <c r="D221" s="11" t="s">
        <v>15</v>
      </c>
      <c r="E221" s="12"/>
      <c r="F221" s="5"/>
      <c r="G221" s="5"/>
      <c r="H221" s="5"/>
      <c r="I221" s="5"/>
      <c r="L221" s="3"/>
    </row>
    <row r="222" spans="1:12" s="41" customFormat="1" ht="12.75" customHeight="1" x14ac:dyDescent="0.35">
      <c r="A222" s="1"/>
      <c r="B222" s="235" t="s">
        <v>392</v>
      </c>
      <c r="C222" s="14" t="s">
        <v>393</v>
      </c>
      <c r="D222" s="11" t="s">
        <v>15</v>
      </c>
      <c r="E222" s="12"/>
      <c r="F222" s="5"/>
      <c r="G222" s="5"/>
      <c r="H222" s="5"/>
      <c r="I222" s="5"/>
      <c r="L222" s="3"/>
    </row>
    <row r="223" spans="1:12" ht="12.4" customHeight="1" x14ac:dyDescent="0.25">
      <c r="B223" s="228" t="s">
        <v>394</v>
      </c>
      <c r="C223" s="30" t="s">
        <v>395</v>
      </c>
      <c r="D223" s="11"/>
      <c r="E223" s="12"/>
      <c r="F223" s="5"/>
      <c r="G223" s="5"/>
      <c r="H223" s="5"/>
      <c r="I223" s="5"/>
      <c r="L223" s="3"/>
    </row>
    <row r="224" spans="1:12" ht="12.4" customHeight="1" x14ac:dyDescent="0.25">
      <c r="B224" s="230" t="s">
        <v>396</v>
      </c>
      <c r="C224" s="14" t="s">
        <v>397</v>
      </c>
      <c r="D224" s="11" t="s">
        <v>15</v>
      </c>
      <c r="E224" s="12"/>
      <c r="F224" s="5"/>
      <c r="G224" s="5"/>
      <c r="H224" s="5"/>
      <c r="I224" s="5"/>
      <c r="L224" s="3"/>
    </row>
    <row r="225" spans="1:12" ht="12.4" customHeight="1" x14ac:dyDescent="0.25">
      <c r="B225" s="230" t="s">
        <v>398</v>
      </c>
      <c r="C225" s="14" t="s">
        <v>399</v>
      </c>
      <c r="D225" s="11" t="s">
        <v>15</v>
      </c>
      <c r="E225" s="12"/>
      <c r="F225" s="5"/>
      <c r="G225" s="5"/>
      <c r="H225" s="5"/>
      <c r="I225" s="5"/>
      <c r="L225" s="3"/>
    </row>
    <row r="226" spans="1:12" x14ac:dyDescent="0.25">
      <c r="B226" s="230" t="s">
        <v>400</v>
      </c>
      <c r="C226" s="14" t="s">
        <v>401</v>
      </c>
      <c r="D226" s="11" t="s">
        <v>15</v>
      </c>
      <c r="E226" s="12"/>
      <c r="F226" s="5"/>
      <c r="G226" s="5"/>
      <c r="H226" s="5"/>
      <c r="I226" s="5"/>
      <c r="L226" s="3"/>
    </row>
    <row r="227" spans="1:12" x14ac:dyDescent="0.25">
      <c r="B227" s="230" t="s">
        <v>402</v>
      </c>
      <c r="C227" s="14" t="s">
        <v>403</v>
      </c>
      <c r="D227" s="11" t="s">
        <v>15</v>
      </c>
      <c r="E227" s="12"/>
      <c r="F227" s="5"/>
      <c r="G227" s="5"/>
      <c r="H227" s="5"/>
      <c r="I227" s="5"/>
      <c r="L227" s="3"/>
    </row>
    <row r="228" spans="1:12" x14ac:dyDescent="0.25">
      <c r="B228" s="230" t="s">
        <v>404</v>
      </c>
      <c r="C228" s="14" t="s">
        <v>405</v>
      </c>
      <c r="D228" s="11" t="s">
        <v>15</v>
      </c>
      <c r="E228" s="12"/>
      <c r="F228" s="5"/>
      <c r="G228" s="5"/>
      <c r="H228" s="5"/>
      <c r="I228" s="5"/>
      <c r="L228" s="3"/>
    </row>
    <row r="229" spans="1:12" ht="15.4" customHeight="1" x14ac:dyDescent="0.35">
      <c r="A229" s="41"/>
      <c r="B229" s="230" t="s">
        <v>406</v>
      </c>
      <c r="C229" s="14" t="s">
        <v>407</v>
      </c>
      <c r="D229" s="11" t="s">
        <v>15</v>
      </c>
      <c r="E229" s="12"/>
      <c r="F229" s="5"/>
      <c r="G229" s="5"/>
      <c r="H229" s="5"/>
      <c r="I229" s="5"/>
      <c r="L229" s="3"/>
    </row>
    <row r="230" spans="1:12" s="41" customFormat="1" ht="12.75" customHeight="1" x14ac:dyDescent="0.35">
      <c r="B230" s="26" t="s">
        <v>408</v>
      </c>
      <c r="C230" s="14" t="s">
        <v>409</v>
      </c>
      <c r="D230" s="11" t="s">
        <v>15</v>
      </c>
      <c r="E230" s="12"/>
      <c r="F230" s="5"/>
      <c r="G230" s="5"/>
      <c r="H230" s="5"/>
      <c r="I230" s="5"/>
      <c r="L230" s="3"/>
    </row>
    <row r="231" spans="1:12" s="41" customFormat="1" ht="12.75" customHeight="1" x14ac:dyDescent="0.35">
      <c r="B231" s="26" t="s">
        <v>410</v>
      </c>
      <c r="C231" s="14" t="s">
        <v>411</v>
      </c>
      <c r="D231" s="11" t="s">
        <v>15</v>
      </c>
      <c r="E231" s="12"/>
      <c r="F231" s="5"/>
      <c r="G231" s="5"/>
      <c r="H231" s="5"/>
      <c r="I231" s="5"/>
      <c r="L231" s="3"/>
    </row>
    <row r="232" spans="1:12" s="41" customFormat="1" ht="12.75" customHeight="1" x14ac:dyDescent="0.35">
      <c r="B232" s="26" t="s">
        <v>412</v>
      </c>
      <c r="C232" s="14" t="s">
        <v>413</v>
      </c>
      <c r="D232" s="11" t="s">
        <v>15</v>
      </c>
      <c r="E232" s="12"/>
      <c r="F232" s="5"/>
      <c r="G232" s="5"/>
      <c r="H232" s="5"/>
      <c r="I232" s="5"/>
      <c r="L232" s="3"/>
    </row>
    <row r="233" spans="1:12" s="41" customFormat="1" ht="12.75" customHeight="1" x14ac:dyDescent="0.35">
      <c r="B233" s="235" t="s">
        <v>414</v>
      </c>
      <c r="C233" s="14" t="s">
        <v>415</v>
      </c>
      <c r="D233" s="11" t="s">
        <v>1318</v>
      </c>
      <c r="E233" s="12"/>
      <c r="F233" s="5"/>
      <c r="G233" s="5"/>
      <c r="H233" s="5"/>
      <c r="I233" s="5"/>
      <c r="L233" s="3"/>
    </row>
    <row r="234" spans="1:12" s="41" customFormat="1" ht="12.75" customHeight="1" x14ac:dyDescent="0.35">
      <c r="A234" s="1"/>
      <c r="B234" s="235" t="s">
        <v>416</v>
      </c>
      <c r="C234" s="14" t="s">
        <v>417</v>
      </c>
      <c r="D234" s="11" t="s">
        <v>15</v>
      </c>
      <c r="E234" s="12"/>
      <c r="F234" s="5"/>
      <c r="G234" s="5"/>
      <c r="H234" s="5"/>
      <c r="I234" s="5"/>
      <c r="L234" s="3"/>
    </row>
    <row r="235" spans="1:12" x14ac:dyDescent="0.25">
      <c r="B235" s="228"/>
      <c r="C235" s="42" t="s">
        <v>418</v>
      </c>
      <c r="D235" s="11"/>
      <c r="E235" s="12"/>
      <c r="F235" s="5"/>
      <c r="G235" s="12"/>
      <c r="H235" s="5"/>
      <c r="I235" s="5"/>
      <c r="L235" s="3"/>
    </row>
    <row r="236" spans="1:12" x14ac:dyDescent="0.25">
      <c r="B236" s="227">
        <v>18</v>
      </c>
      <c r="C236" s="30" t="s">
        <v>419</v>
      </c>
      <c r="D236" s="11"/>
      <c r="E236" s="12"/>
      <c r="F236" s="5"/>
      <c r="G236" s="5"/>
      <c r="H236" s="5"/>
      <c r="I236" s="5"/>
      <c r="L236" s="3"/>
    </row>
    <row r="237" spans="1:12" ht="15.4" customHeight="1" x14ac:dyDescent="0.35">
      <c r="A237" s="41"/>
      <c r="B237" s="26" t="s">
        <v>420</v>
      </c>
      <c r="C237" s="14" t="s">
        <v>421</v>
      </c>
      <c r="D237" s="11" t="s">
        <v>15</v>
      </c>
      <c r="E237" s="12"/>
      <c r="F237" s="5"/>
      <c r="G237" s="5"/>
      <c r="H237" s="5"/>
      <c r="I237" s="5"/>
      <c r="L237" s="3"/>
    </row>
    <row r="238" spans="1:12" s="41" customFormat="1" ht="12.75" customHeight="1" x14ac:dyDescent="0.35">
      <c r="B238" s="26" t="s">
        <v>422</v>
      </c>
      <c r="C238" s="14" t="s">
        <v>423</v>
      </c>
      <c r="D238" s="11" t="s">
        <v>15</v>
      </c>
      <c r="E238" s="12"/>
      <c r="F238" s="5"/>
      <c r="G238" s="5"/>
      <c r="H238" s="5"/>
      <c r="I238" s="5"/>
      <c r="L238" s="3"/>
    </row>
    <row r="239" spans="1:12" s="41" customFormat="1" ht="12.75" customHeight="1" x14ac:dyDescent="0.35">
      <c r="B239" s="26" t="s">
        <v>424</v>
      </c>
      <c r="C239" s="14" t="s">
        <v>425</v>
      </c>
      <c r="D239" s="11" t="s">
        <v>15</v>
      </c>
      <c r="E239" s="12"/>
      <c r="F239" s="5"/>
      <c r="G239" s="5"/>
      <c r="H239" s="5"/>
      <c r="I239" s="5"/>
      <c r="L239" s="3"/>
    </row>
    <row r="240" spans="1:12" s="41" customFormat="1" ht="12.75" customHeight="1" x14ac:dyDescent="0.35">
      <c r="B240" s="26" t="s">
        <v>426</v>
      </c>
      <c r="C240" s="14" t="s">
        <v>427</v>
      </c>
      <c r="D240" s="11" t="s">
        <v>15</v>
      </c>
      <c r="E240" s="12"/>
      <c r="F240" s="5"/>
      <c r="G240" s="5"/>
      <c r="H240" s="5"/>
      <c r="I240" s="5"/>
      <c r="L240" s="3"/>
    </row>
    <row r="241" spans="2:12" s="41" customFormat="1" ht="12.75" customHeight="1" x14ac:dyDescent="0.35">
      <c r="B241" s="26" t="s">
        <v>428</v>
      </c>
      <c r="C241" s="14" t="s">
        <v>429</v>
      </c>
      <c r="D241" s="11" t="s">
        <v>15</v>
      </c>
      <c r="E241" s="12"/>
      <c r="F241" s="5"/>
      <c r="G241" s="5"/>
      <c r="H241" s="5"/>
      <c r="I241" s="5"/>
      <c r="L241" s="3"/>
    </row>
    <row r="242" spans="2:12" s="41" customFormat="1" ht="12.75" customHeight="1" x14ac:dyDescent="0.35">
      <c r="B242" s="26" t="s">
        <v>430</v>
      </c>
      <c r="C242" s="14" t="s">
        <v>431</v>
      </c>
      <c r="D242" s="11" t="s">
        <v>15</v>
      </c>
      <c r="E242" s="12"/>
      <c r="F242" s="5"/>
      <c r="G242" s="5"/>
      <c r="H242" s="5"/>
      <c r="I242" s="5"/>
      <c r="L242" s="3"/>
    </row>
    <row r="243" spans="2:12" s="41" customFormat="1" ht="12.75" customHeight="1" x14ac:dyDescent="0.35">
      <c r="B243" s="26" t="s">
        <v>432</v>
      </c>
      <c r="C243" s="14" t="s">
        <v>433</v>
      </c>
      <c r="D243" s="11" t="s">
        <v>15</v>
      </c>
      <c r="E243" s="12"/>
      <c r="F243" s="5"/>
      <c r="G243" s="5"/>
      <c r="H243" s="5"/>
      <c r="I243" s="5"/>
      <c r="L243" s="3"/>
    </row>
    <row r="244" spans="2:12" s="41" customFormat="1" ht="12.75" customHeight="1" x14ac:dyDescent="0.35">
      <c r="B244" s="26" t="s">
        <v>434</v>
      </c>
      <c r="C244" s="14" t="s">
        <v>435</v>
      </c>
      <c r="D244" s="11" t="s">
        <v>15</v>
      </c>
      <c r="E244" s="12"/>
      <c r="F244" s="5"/>
      <c r="G244" s="5"/>
      <c r="H244" s="5"/>
      <c r="I244" s="5"/>
      <c r="L244" s="3"/>
    </row>
    <row r="245" spans="2:12" s="41" customFormat="1" ht="12.75" customHeight="1" x14ac:dyDescent="0.35">
      <c r="B245" s="26" t="s">
        <v>436</v>
      </c>
      <c r="C245" s="14" t="s">
        <v>437</v>
      </c>
      <c r="D245" s="11" t="s">
        <v>15</v>
      </c>
      <c r="E245" s="12"/>
      <c r="F245" s="5"/>
      <c r="G245" s="5"/>
      <c r="H245" s="5"/>
      <c r="I245" s="5"/>
      <c r="L245" s="3"/>
    </row>
    <row r="246" spans="2:12" s="41" customFormat="1" ht="12.75" customHeight="1" x14ac:dyDescent="0.35">
      <c r="B246" s="26" t="s">
        <v>438</v>
      </c>
      <c r="C246" s="14" t="s">
        <v>439</v>
      </c>
      <c r="D246" s="11" t="s">
        <v>15</v>
      </c>
      <c r="E246" s="12"/>
      <c r="F246" s="5"/>
      <c r="G246" s="5"/>
      <c r="H246" s="5"/>
      <c r="I246" s="5"/>
      <c r="L246" s="3"/>
    </row>
    <row r="247" spans="2:12" s="41" customFormat="1" ht="12.75" customHeight="1" x14ac:dyDescent="0.35">
      <c r="B247" s="26" t="s">
        <v>440</v>
      </c>
      <c r="C247" s="14" t="s">
        <v>441</v>
      </c>
      <c r="D247" s="11" t="s">
        <v>15</v>
      </c>
      <c r="E247" s="12"/>
      <c r="F247" s="5"/>
      <c r="G247" s="5"/>
      <c r="H247" s="5"/>
      <c r="I247" s="5"/>
      <c r="L247" s="3"/>
    </row>
    <row r="248" spans="2:12" s="41" customFormat="1" ht="12.75" customHeight="1" x14ac:dyDescent="0.35">
      <c r="B248" s="26" t="s">
        <v>442</v>
      </c>
      <c r="C248" s="14" t="s">
        <v>443</v>
      </c>
      <c r="D248" s="11" t="s">
        <v>15</v>
      </c>
      <c r="E248" s="12"/>
      <c r="F248" s="5"/>
      <c r="G248" s="5"/>
      <c r="H248" s="5"/>
      <c r="I248" s="5"/>
      <c r="L248" s="3"/>
    </row>
    <row r="249" spans="2:12" s="41" customFormat="1" ht="12.75" customHeight="1" x14ac:dyDescent="0.35">
      <c r="B249" s="26" t="s">
        <v>444</v>
      </c>
      <c r="C249" s="14" t="s">
        <v>445</v>
      </c>
      <c r="D249" s="11" t="s">
        <v>15</v>
      </c>
      <c r="E249" s="12"/>
      <c r="F249" s="5"/>
      <c r="G249" s="5"/>
      <c r="H249" s="5"/>
      <c r="I249" s="5"/>
      <c r="L249" s="3"/>
    </row>
    <row r="250" spans="2:12" s="41" customFormat="1" ht="12.75" customHeight="1" x14ac:dyDescent="0.35">
      <c r="B250" s="26" t="s">
        <v>446</v>
      </c>
      <c r="C250" s="14" t="s">
        <v>447</v>
      </c>
      <c r="D250" s="11" t="s">
        <v>15</v>
      </c>
      <c r="E250" s="12"/>
      <c r="F250" s="5"/>
      <c r="G250" s="5"/>
      <c r="H250" s="5"/>
      <c r="I250" s="5"/>
      <c r="L250" s="3"/>
    </row>
    <row r="251" spans="2:12" s="41" customFormat="1" ht="12.75" customHeight="1" x14ac:dyDescent="0.35">
      <c r="B251" s="26" t="s">
        <v>448</v>
      </c>
      <c r="C251" s="14" t="s">
        <v>449</v>
      </c>
      <c r="D251" s="11" t="s">
        <v>15</v>
      </c>
      <c r="E251" s="12"/>
      <c r="F251" s="5"/>
      <c r="G251" s="5"/>
      <c r="H251" s="5"/>
      <c r="I251" s="5"/>
      <c r="L251" s="3"/>
    </row>
    <row r="252" spans="2:12" s="41" customFormat="1" ht="12.75" customHeight="1" x14ac:dyDescent="0.35">
      <c r="B252" s="26" t="s">
        <v>450</v>
      </c>
      <c r="C252" s="14" t="s">
        <v>451</v>
      </c>
      <c r="D252" s="11" t="s">
        <v>15</v>
      </c>
      <c r="E252" s="12"/>
      <c r="F252" s="5"/>
      <c r="G252" s="5"/>
      <c r="H252" s="5"/>
      <c r="I252" s="5"/>
      <c r="L252" s="3"/>
    </row>
    <row r="253" spans="2:12" s="41" customFormat="1" ht="12.75" customHeight="1" x14ac:dyDescent="0.35">
      <c r="B253" s="26" t="s">
        <v>452</v>
      </c>
      <c r="C253" s="14" t="s">
        <v>453</v>
      </c>
      <c r="D253" s="11" t="s">
        <v>15</v>
      </c>
      <c r="E253" s="12"/>
      <c r="F253" s="5"/>
      <c r="G253" s="5"/>
      <c r="H253" s="5"/>
      <c r="I253" s="5"/>
      <c r="L253" s="3"/>
    </row>
    <row r="254" spans="2:12" s="41" customFormat="1" ht="12.75" customHeight="1" x14ac:dyDescent="0.35">
      <c r="B254" s="26" t="s">
        <v>454</v>
      </c>
      <c r="C254" s="14" t="s">
        <v>455</v>
      </c>
      <c r="D254" s="11" t="s">
        <v>15</v>
      </c>
      <c r="E254" s="12"/>
      <c r="F254" s="5"/>
      <c r="G254" s="5"/>
      <c r="H254" s="5"/>
      <c r="I254" s="5"/>
      <c r="L254" s="3"/>
    </row>
    <row r="255" spans="2:12" s="41" customFormat="1" ht="12.75" customHeight="1" x14ac:dyDescent="0.35">
      <c r="B255" s="26" t="s">
        <v>456</v>
      </c>
      <c r="C255" s="14" t="s">
        <v>457</v>
      </c>
      <c r="D255" s="11" t="s">
        <v>15</v>
      </c>
      <c r="E255" s="12"/>
      <c r="F255" s="5"/>
      <c r="G255" s="5"/>
      <c r="H255" s="5"/>
      <c r="I255" s="5"/>
      <c r="L255" s="3"/>
    </row>
    <row r="256" spans="2:12" s="41" customFormat="1" ht="12.75" customHeight="1" x14ac:dyDescent="0.35">
      <c r="B256" s="26" t="s">
        <v>458</v>
      </c>
      <c r="C256" s="14" t="s">
        <v>459</v>
      </c>
      <c r="D256" s="11" t="s">
        <v>15</v>
      </c>
      <c r="E256" s="12"/>
      <c r="F256" s="5"/>
      <c r="G256" s="5"/>
      <c r="H256" s="5"/>
      <c r="I256" s="5"/>
      <c r="L256" s="3"/>
    </row>
    <row r="257" spans="1:12" s="41" customFormat="1" ht="12.75" customHeight="1" x14ac:dyDescent="0.35">
      <c r="A257" s="1"/>
      <c r="B257" s="26" t="s">
        <v>460</v>
      </c>
      <c r="C257" s="14" t="s">
        <v>461</v>
      </c>
      <c r="D257" s="11" t="s">
        <v>15</v>
      </c>
      <c r="E257" s="12"/>
      <c r="F257" s="5"/>
      <c r="G257" s="5"/>
      <c r="H257" s="5"/>
      <c r="I257" s="5"/>
      <c r="L257" s="3"/>
    </row>
    <row r="258" spans="1:12" x14ac:dyDescent="0.25">
      <c r="B258" s="228"/>
      <c r="C258" s="42" t="s">
        <v>462</v>
      </c>
      <c r="D258" s="11"/>
      <c r="E258" s="12"/>
      <c r="F258" s="5"/>
      <c r="G258" s="5"/>
      <c r="H258" s="5"/>
      <c r="I258" s="5"/>
      <c r="L258" s="3"/>
    </row>
    <row r="259" spans="1:12" x14ac:dyDescent="0.25">
      <c r="B259" s="227">
        <v>19</v>
      </c>
      <c r="C259" s="30" t="s">
        <v>463</v>
      </c>
      <c r="D259" s="11"/>
      <c r="E259" s="12"/>
      <c r="F259" s="5"/>
      <c r="G259" s="5"/>
      <c r="H259" s="5"/>
      <c r="I259" s="5"/>
      <c r="L259" s="3"/>
    </row>
    <row r="260" spans="1:12" x14ac:dyDescent="0.25">
      <c r="B260" s="228" t="s">
        <v>464</v>
      </c>
      <c r="C260" s="30" t="s">
        <v>465</v>
      </c>
      <c r="D260" s="11"/>
      <c r="E260" s="12"/>
      <c r="F260" s="5"/>
      <c r="G260" s="5"/>
      <c r="H260" s="5"/>
      <c r="I260" s="5"/>
      <c r="L260" s="3"/>
    </row>
    <row r="261" spans="1:12" x14ac:dyDescent="0.25">
      <c r="B261" s="230" t="s">
        <v>466</v>
      </c>
      <c r="C261" s="14" t="s">
        <v>467</v>
      </c>
      <c r="D261" s="11" t="s">
        <v>15</v>
      </c>
      <c r="E261" s="12"/>
      <c r="F261" s="5"/>
      <c r="G261" s="5"/>
      <c r="H261" s="5"/>
      <c r="I261" s="5"/>
      <c r="L261" s="3"/>
    </row>
    <row r="262" spans="1:12" x14ac:dyDescent="0.25">
      <c r="B262" s="230" t="s">
        <v>468</v>
      </c>
      <c r="C262" s="14" t="s">
        <v>469</v>
      </c>
      <c r="D262" s="11" t="s">
        <v>15</v>
      </c>
      <c r="E262" s="12"/>
      <c r="F262" s="5"/>
      <c r="G262" s="5"/>
      <c r="H262" s="5"/>
      <c r="I262" s="5"/>
      <c r="L262" s="3"/>
    </row>
    <row r="263" spans="1:12" x14ac:dyDescent="0.25">
      <c r="B263" s="230" t="s">
        <v>470</v>
      </c>
      <c r="C263" s="14" t="s">
        <v>471</v>
      </c>
      <c r="D263" s="11" t="s">
        <v>15</v>
      </c>
      <c r="E263" s="12"/>
      <c r="F263" s="5"/>
      <c r="G263" s="5"/>
      <c r="H263" s="5"/>
      <c r="I263" s="5"/>
      <c r="L263" s="3"/>
    </row>
    <row r="264" spans="1:12" x14ac:dyDescent="0.25">
      <c r="B264" s="230" t="s">
        <v>472</v>
      </c>
      <c r="C264" s="14" t="s">
        <v>473</v>
      </c>
      <c r="D264" s="11" t="s">
        <v>15</v>
      </c>
      <c r="E264" s="12"/>
      <c r="F264" s="5"/>
      <c r="G264" s="5"/>
      <c r="H264" s="5"/>
      <c r="I264" s="5"/>
      <c r="L264" s="3"/>
    </row>
    <row r="265" spans="1:12" x14ac:dyDescent="0.25">
      <c r="B265" s="230" t="s">
        <v>1932</v>
      </c>
      <c r="C265" s="14" t="s">
        <v>475</v>
      </c>
      <c r="D265" s="11" t="s">
        <v>15</v>
      </c>
      <c r="E265" s="12"/>
      <c r="F265" s="5"/>
      <c r="G265" s="5"/>
      <c r="H265" s="5"/>
      <c r="I265" s="5"/>
      <c r="L265" s="3"/>
    </row>
    <row r="266" spans="1:12" x14ac:dyDescent="0.25">
      <c r="B266" s="228" t="s">
        <v>476</v>
      </c>
      <c r="C266" s="30" t="s">
        <v>477</v>
      </c>
      <c r="D266" s="11"/>
      <c r="E266" s="12"/>
      <c r="F266" s="5"/>
      <c r="G266" s="5"/>
      <c r="H266" s="5"/>
      <c r="I266" s="5"/>
      <c r="L266" s="3"/>
    </row>
    <row r="267" spans="1:12" x14ac:dyDescent="0.25">
      <c r="B267" s="230" t="s">
        <v>478</v>
      </c>
      <c r="C267" s="14" t="s">
        <v>479</v>
      </c>
      <c r="D267" s="11" t="s">
        <v>15</v>
      </c>
      <c r="E267" s="12"/>
      <c r="F267" s="5"/>
      <c r="G267" s="5"/>
      <c r="H267" s="5"/>
      <c r="I267" s="5"/>
      <c r="L267" s="3"/>
    </row>
    <row r="268" spans="1:12" x14ac:dyDescent="0.25">
      <c r="B268" s="236" t="s">
        <v>480</v>
      </c>
      <c r="C268" s="14" t="s">
        <v>1723</v>
      </c>
      <c r="D268" s="11" t="s">
        <v>15</v>
      </c>
      <c r="E268" s="12"/>
      <c r="F268" s="5"/>
      <c r="G268" s="5"/>
      <c r="H268" s="5"/>
      <c r="I268" s="5"/>
      <c r="L268" s="3"/>
    </row>
    <row r="269" spans="1:12" ht="15.4" customHeight="1" x14ac:dyDescent="0.25">
      <c r="B269" s="26" t="s">
        <v>482</v>
      </c>
      <c r="C269" s="14" t="s">
        <v>483</v>
      </c>
      <c r="D269" s="11" t="s">
        <v>15</v>
      </c>
      <c r="E269" s="12"/>
      <c r="F269" s="5"/>
      <c r="G269" s="5"/>
      <c r="H269" s="5"/>
      <c r="I269" s="5"/>
      <c r="L269" s="3"/>
    </row>
    <row r="270" spans="1:12" x14ac:dyDescent="0.25">
      <c r="B270" s="228"/>
      <c r="C270" s="42" t="s">
        <v>484</v>
      </c>
      <c r="D270" s="11"/>
      <c r="E270" s="12"/>
      <c r="F270" s="5"/>
      <c r="G270" s="12"/>
      <c r="H270" s="5"/>
      <c r="I270" s="5"/>
      <c r="L270" s="3"/>
    </row>
    <row r="271" spans="1:12" x14ac:dyDescent="0.25">
      <c r="B271" s="227">
        <v>20</v>
      </c>
      <c r="C271" s="30" t="s">
        <v>485</v>
      </c>
      <c r="D271" s="11"/>
      <c r="E271" s="12"/>
      <c r="F271" s="5"/>
      <c r="G271" s="5"/>
      <c r="H271" s="5"/>
      <c r="I271" s="5"/>
      <c r="L271" s="3"/>
    </row>
    <row r="272" spans="1:12" x14ac:dyDescent="0.25">
      <c r="B272" s="230" t="s">
        <v>486</v>
      </c>
      <c r="C272" s="14" t="s">
        <v>487</v>
      </c>
      <c r="D272" s="11" t="s">
        <v>30</v>
      </c>
      <c r="E272" s="12"/>
      <c r="F272" s="5"/>
      <c r="G272" s="5"/>
      <c r="H272" s="5"/>
      <c r="I272" s="5"/>
      <c r="L272" s="3"/>
    </row>
    <row r="273" spans="1:12" x14ac:dyDescent="0.25">
      <c r="B273" s="228" t="s">
        <v>488</v>
      </c>
      <c r="C273" s="30" t="s">
        <v>489</v>
      </c>
      <c r="D273" s="11"/>
      <c r="E273" s="12"/>
      <c r="F273" s="5"/>
      <c r="G273" s="5"/>
      <c r="H273" s="5"/>
      <c r="I273" s="5"/>
      <c r="L273" s="3"/>
    </row>
    <row r="274" spans="1:12" x14ac:dyDescent="0.25">
      <c r="B274" s="236" t="s">
        <v>490</v>
      </c>
      <c r="C274" s="14" t="s">
        <v>491</v>
      </c>
      <c r="D274" s="11" t="s">
        <v>30</v>
      </c>
      <c r="E274" s="12"/>
      <c r="F274" s="5" t="s">
        <v>284</v>
      </c>
      <c r="G274" s="5"/>
      <c r="H274" s="5" t="s">
        <v>284</v>
      </c>
      <c r="I274" s="5"/>
      <c r="L274" s="3"/>
    </row>
    <row r="275" spans="1:12" ht="15.4" customHeight="1" x14ac:dyDescent="0.35">
      <c r="A275" s="41"/>
      <c r="B275" s="230" t="s">
        <v>492</v>
      </c>
      <c r="C275" s="14" t="s">
        <v>493</v>
      </c>
      <c r="D275" s="11" t="s">
        <v>30</v>
      </c>
      <c r="E275" s="12"/>
      <c r="F275" s="5"/>
      <c r="G275" s="5"/>
      <c r="H275" s="5"/>
      <c r="I275" s="5"/>
      <c r="L275" s="3"/>
    </row>
    <row r="276" spans="1:12" s="41" customFormat="1" ht="12.75" customHeight="1" x14ac:dyDescent="0.35">
      <c r="B276" s="227" t="s">
        <v>494</v>
      </c>
      <c r="C276" s="30" t="s">
        <v>495</v>
      </c>
      <c r="D276" s="11"/>
      <c r="E276" s="12"/>
      <c r="F276" s="5"/>
      <c r="G276" s="5"/>
      <c r="H276" s="5"/>
      <c r="I276" s="5"/>
      <c r="L276" s="3"/>
    </row>
    <row r="277" spans="1:12" s="41" customFormat="1" ht="12.75" customHeight="1" x14ac:dyDescent="0.35">
      <c r="B277" s="26" t="s">
        <v>496</v>
      </c>
      <c r="C277" s="14" t="s">
        <v>497</v>
      </c>
      <c r="D277" s="11" t="s">
        <v>30</v>
      </c>
      <c r="E277" s="12"/>
      <c r="F277" s="5"/>
      <c r="G277" s="5"/>
      <c r="H277" s="5"/>
      <c r="I277" s="5"/>
      <c r="L277" s="3"/>
    </row>
    <row r="278" spans="1:12" s="41" customFormat="1" ht="12.75" customHeight="1" x14ac:dyDescent="0.35">
      <c r="B278" s="26" t="s">
        <v>498</v>
      </c>
      <c r="C278" s="14" t="s">
        <v>499</v>
      </c>
      <c r="D278" s="11" t="s">
        <v>30</v>
      </c>
      <c r="E278" s="12"/>
      <c r="F278" s="5"/>
      <c r="G278" s="5"/>
      <c r="H278" s="5"/>
      <c r="I278" s="5"/>
      <c r="L278" s="3"/>
    </row>
    <row r="279" spans="1:12" s="41" customFormat="1" ht="12.75" customHeight="1" x14ac:dyDescent="0.35">
      <c r="B279" s="26" t="s">
        <v>500</v>
      </c>
      <c r="C279" s="14" t="s">
        <v>501</v>
      </c>
      <c r="D279" s="11" t="s">
        <v>33</v>
      </c>
      <c r="E279" s="12"/>
      <c r="F279" s="5"/>
      <c r="G279" s="5"/>
      <c r="H279" s="5"/>
      <c r="I279" s="5"/>
      <c r="L279" s="3"/>
    </row>
    <row r="280" spans="1:12" s="41" customFormat="1" ht="12.75" customHeight="1" x14ac:dyDescent="0.35">
      <c r="B280" s="26" t="s">
        <v>502</v>
      </c>
      <c r="C280" s="14" t="s">
        <v>503</v>
      </c>
      <c r="D280" s="11" t="s">
        <v>1318</v>
      </c>
      <c r="E280" s="12"/>
      <c r="F280" s="5"/>
      <c r="G280" s="5"/>
      <c r="H280" s="5"/>
      <c r="I280" s="5"/>
      <c r="L280" s="3"/>
    </row>
    <row r="281" spans="1:12" s="41" customFormat="1" ht="12.75" customHeight="1" x14ac:dyDescent="0.35">
      <c r="B281" s="235" t="s">
        <v>504</v>
      </c>
      <c r="C281" s="14" t="s">
        <v>505</v>
      </c>
      <c r="D281" s="11" t="s">
        <v>15</v>
      </c>
      <c r="E281" s="12"/>
      <c r="F281" s="5"/>
      <c r="G281" s="5"/>
      <c r="H281" s="5"/>
      <c r="I281" s="5"/>
      <c r="L281" s="3"/>
    </row>
    <row r="282" spans="1:12" s="41" customFormat="1" ht="12.75" customHeight="1" x14ac:dyDescent="0.35">
      <c r="B282" s="235" t="s">
        <v>506</v>
      </c>
      <c r="C282" s="14" t="s">
        <v>507</v>
      </c>
      <c r="D282" s="11" t="s">
        <v>15</v>
      </c>
      <c r="E282" s="12"/>
      <c r="F282" s="5"/>
      <c r="G282" s="5"/>
      <c r="H282" s="5"/>
      <c r="I282" s="5"/>
      <c r="L282" s="3"/>
    </row>
    <row r="283" spans="1:12" s="41" customFormat="1" ht="12.75" customHeight="1" x14ac:dyDescent="0.35">
      <c r="B283" s="235" t="s">
        <v>508</v>
      </c>
      <c r="C283" s="14" t="s">
        <v>509</v>
      </c>
      <c r="D283" s="11" t="s">
        <v>15</v>
      </c>
      <c r="E283" s="12"/>
      <c r="F283" s="5"/>
      <c r="G283" s="5"/>
      <c r="H283" s="5"/>
      <c r="I283" s="5"/>
      <c r="L283" s="3"/>
    </row>
    <row r="284" spans="1:12" s="41" customFormat="1" ht="12.75" customHeight="1" x14ac:dyDescent="0.35">
      <c r="B284" s="235" t="s">
        <v>510</v>
      </c>
      <c r="C284" s="14" t="s">
        <v>511</v>
      </c>
      <c r="D284" s="11" t="s">
        <v>15</v>
      </c>
      <c r="E284" s="12"/>
      <c r="F284" s="5"/>
      <c r="G284" s="5"/>
      <c r="H284" s="5"/>
      <c r="I284" s="5"/>
      <c r="L284" s="3"/>
    </row>
    <row r="285" spans="1:12" s="41" customFormat="1" ht="12.75" customHeight="1" x14ac:dyDescent="0.35">
      <c r="B285" s="235" t="s">
        <v>512</v>
      </c>
      <c r="C285" s="14" t="s">
        <v>513</v>
      </c>
      <c r="D285" s="11" t="s">
        <v>15</v>
      </c>
      <c r="E285" s="12"/>
      <c r="F285" s="5"/>
      <c r="G285" s="5"/>
      <c r="H285" s="5"/>
      <c r="I285" s="5"/>
      <c r="L285" s="3"/>
    </row>
    <row r="286" spans="1:12" s="41" customFormat="1" ht="12.75" customHeight="1" x14ac:dyDescent="0.35">
      <c r="B286" s="235" t="s">
        <v>514</v>
      </c>
      <c r="C286" s="14" t="s">
        <v>515</v>
      </c>
      <c r="D286" s="11" t="s">
        <v>15</v>
      </c>
      <c r="E286" s="12"/>
      <c r="F286" s="5"/>
      <c r="G286" s="5"/>
      <c r="H286" s="5"/>
      <c r="I286" s="5"/>
      <c r="L286" s="3"/>
    </row>
    <row r="287" spans="1:12" s="41" customFormat="1" ht="12.75" customHeight="1" x14ac:dyDescent="0.35">
      <c r="B287" s="235" t="s">
        <v>516</v>
      </c>
      <c r="C287" s="14" t="s">
        <v>517</v>
      </c>
      <c r="D287" s="11" t="s">
        <v>15</v>
      </c>
      <c r="E287" s="12"/>
      <c r="F287" s="5"/>
      <c r="G287" s="5"/>
      <c r="H287" s="5"/>
      <c r="I287" s="5"/>
      <c r="L287" s="3"/>
    </row>
    <row r="288" spans="1:12" s="41" customFormat="1" ht="12.75" customHeight="1" x14ac:dyDescent="0.35">
      <c r="B288" s="229" t="s">
        <v>518</v>
      </c>
      <c r="C288" s="14" t="s">
        <v>1828</v>
      </c>
      <c r="D288" s="11"/>
      <c r="E288" s="12"/>
      <c r="F288" s="5"/>
      <c r="G288" s="5"/>
      <c r="H288" s="5"/>
      <c r="I288" s="5"/>
      <c r="L288" s="3"/>
    </row>
    <row r="289" spans="1:12" s="41" customFormat="1" ht="12.75" customHeight="1" x14ac:dyDescent="0.35">
      <c r="B289" s="26" t="s">
        <v>520</v>
      </c>
      <c r="C289" s="14" t="s">
        <v>521</v>
      </c>
      <c r="D289" s="11" t="s">
        <v>15</v>
      </c>
      <c r="E289" s="12"/>
      <c r="F289" s="5"/>
      <c r="G289" s="5"/>
      <c r="H289" s="5"/>
      <c r="I289" s="5"/>
      <c r="L289" s="3"/>
    </row>
    <row r="290" spans="1:12" s="41" customFormat="1" ht="12.75" customHeight="1" x14ac:dyDescent="0.35">
      <c r="B290" s="26" t="s">
        <v>522</v>
      </c>
      <c r="C290" s="14" t="s">
        <v>523</v>
      </c>
      <c r="D290" s="11" t="s">
        <v>15</v>
      </c>
      <c r="E290" s="12"/>
      <c r="F290" s="5"/>
      <c r="G290" s="5"/>
      <c r="H290" s="5"/>
      <c r="I290" s="5"/>
      <c r="L290" s="3"/>
    </row>
    <row r="291" spans="1:12" s="41" customFormat="1" ht="12.75" customHeight="1" x14ac:dyDescent="0.35">
      <c r="A291" s="1"/>
      <c r="B291" s="26" t="s">
        <v>524</v>
      </c>
      <c r="C291" s="14" t="s">
        <v>525</v>
      </c>
      <c r="D291" s="11" t="s">
        <v>15</v>
      </c>
      <c r="E291" s="12"/>
      <c r="F291" s="5"/>
      <c r="G291" s="5"/>
      <c r="H291" s="5"/>
      <c r="I291" s="5"/>
      <c r="L291" s="3"/>
    </row>
    <row r="292" spans="1:12" x14ac:dyDescent="0.25">
      <c r="B292" s="228"/>
      <c r="C292" s="42" t="s">
        <v>526</v>
      </c>
      <c r="D292" s="11"/>
      <c r="E292" s="12"/>
      <c r="F292" s="5"/>
      <c r="G292" s="12"/>
      <c r="H292" s="5"/>
      <c r="I292" s="5"/>
      <c r="L292" s="3"/>
    </row>
    <row r="293" spans="1:12" x14ac:dyDescent="0.25">
      <c r="B293" s="227">
        <v>21</v>
      </c>
      <c r="C293" s="30" t="s">
        <v>527</v>
      </c>
      <c r="D293" s="11"/>
      <c r="E293" s="12"/>
      <c r="F293" s="5"/>
      <c r="G293" s="5"/>
      <c r="H293" s="5"/>
      <c r="I293" s="5"/>
      <c r="L293" s="3"/>
    </row>
    <row r="294" spans="1:12" ht="15.4" customHeight="1" x14ac:dyDescent="0.35">
      <c r="A294" s="41"/>
      <c r="B294" s="230" t="s">
        <v>528</v>
      </c>
      <c r="C294" s="14" t="s">
        <v>529</v>
      </c>
      <c r="D294" s="11" t="s">
        <v>15</v>
      </c>
      <c r="E294" s="12"/>
      <c r="F294" s="5"/>
      <c r="G294" s="5"/>
      <c r="H294" s="5"/>
      <c r="I294" s="5"/>
      <c r="L294" s="3"/>
    </row>
    <row r="295" spans="1:12" s="41" customFormat="1" ht="12.75" customHeight="1" x14ac:dyDescent="0.35">
      <c r="B295" s="235" t="s">
        <v>530</v>
      </c>
      <c r="C295" s="14" t="s">
        <v>531</v>
      </c>
      <c r="D295" s="11" t="s">
        <v>15</v>
      </c>
      <c r="E295" s="12"/>
      <c r="F295" s="5"/>
      <c r="G295" s="5"/>
      <c r="H295" s="5"/>
      <c r="I295" s="5"/>
      <c r="L295" s="3"/>
    </row>
    <row r="296" spans="1:12" s="41" customFormat="1" ht="12.75" customHeight="1" x14ac:dyDescent="0.35">
      <c r="A296" s="1"/>
      <c r="B296" s="26" t="s">
        <v>532</v>
      </c>
      <c r="C296" s="14" t="s">
        <v>533</v>
      </c>
      <c r="D296" s="11" t="s">
        <v>15</v>
      </c>
      <c r="E296" s="12"/>
      <c r="F296" s="5" t="s">
        <v>1724</v>
      </c>
      <c r="G296" s="5"/>
      <c r="H296" s="5" t="s">
        <v>1724</v>
      </c>
      <c r="I296" s="5"/>
      <c r="L296" s="3"/>
    </row>
    <row r="297" spans="1:12" x14ac:dyDescent="0.25">
      <c r="B297" s="228"/>
      <c r="C297" s="42" t="s">
        <v>534</v>
      </c>
      <c r="D297" s="11"/>
      <c r="E297" s="12"/>
      <c r="F297" s="5"/>
      <c r="G297" s="12"/>
      <c r="H297" s="5"/>
      <c r="I297" s="5"/>
      <c r="L297" s="3"/>
    </row>
    <row r="298" spans="1:12" x14ac:dyDescent="0.25">
      <c r="B298" s="227">
        <v>22</v>
      </c>
      <c r="C298" s="30" t="s">
        <v>535</v>
      </c>
      <c r="D298" s="11"/>
      <c r="E298" s="12"/>
      <c r="F298" s="5"/>
      <c r="G298" s="5"/>
      <c r="H298" s="5"/>
      <c r="I298" s="5"/>
      <c r="L298" s="3"/>
    </row>
    <row r="299" spans="1:12" x14ac:dyDescent="0.25">
      <c r="B299" s="227" t="s">
        <v>536</v>
      </c>
      <c r="C299" s="42" t="s">
        <v>537</v>
      </c>
      <c r="D299" s="11"/>
      <c r="E299" s="12"/>
      <c r="F299" s="5"/>
      <c r="G299" s="5"/>
      <c r="H299" s="5"/>
      <c r="I299" s="5"/>
      <c r="L299" s="3"/>
    </row>
    <row r="300" spans="1:12" x14ac:dyDescent="0.25">
      <c r="B300" s="227" t="s">
        <v>538</v>
      </c>
      <c r="C300" s="17" t="s">
        <v>539</v>
      </c>
      <c r="D300" s="11"/>
      <c r="E300" s="12"/>
      <c r="F300" s="5"/>
      <c r="G300" s="5"/>
      <c r="H300" s="5"/>
      <c r="I300" s="5"/>
      <c r="L300" s="3"/>
    </row>
    <row r="301" spans="1:12" x14ac:dyDescent="0.25">
      <c r="B301" s="26" t="s">
        <v>540</v>
      </c>
      <c r="C301" s="6" t="s">
        <v>1867</v>
      </c>
      <c r="D301" s="11" t="s">
        <v>33</v>
      </c>
      <c r="E301" s="12"/>
      <c r="F301" s="5"/>
      <c r="G301" s="5"/>
      <c r="H301" s="5"/>
      <c r="I301" s="5"/>
      <c r="L301" s="3"/>
    </row>
    <row r="302" spans="1:12" x14ac:dyDescent="0.25">
      <c r="B302" s="26" t="s">
        <v>542</v>
      </c>
      <c r="C302" s="6" t="s">
        <v>543</v>
      </c>
      <c r="D302" s="11" t="s">
        <v>33</v>
      </c>
      <c r="E302" s="12"/>
      <c r="F302" s="5"/>
      <c r="G302" s="5"/>
      <c r="H302" s="5"/>
      <c r="I302" s="5"/>
      <c r="L302" s="3"/>
    </row>
    <row r="303" spans="1:12" x14ac:dyDescent="0.25">
      <c r="B303" s="26" t="s">
        <v>544</v>
      </c>
      <c r="C303" s="6" t="s">
        <v>545</v>
      </c>
      <c r="D303" s="11" t="s">
        <v>33</v>
      </c>
      <c r="E303" s="12"/>
      <c r="F303" s="5"/>
      <c r="G303" s="5"/>
      <c r="H303" s="5"/>
      <c r="I303" s="5"/>
      <c r="L303" s="3"/>
    </row>
    <row r="304" spans="1:12" x14ac:dyDescent="0.25">
      <c r="B304" s="227" t="s">
        <v>546</v>
      </c>
      <c r="C304" s="17" t="s">
        <v>547</v>
      </c>
      <c r="D304" s="11"/>
      <c r="E304" s="12"/>
      <c r="F304" s="5"/>
      <c r="G304" s="5"/>
      <c r="H304" s="5"/>
      <c r="I304" s="5"/>
      <c r="L304" s="3"/>
    </row>
    <row r="305" spans="2:12" x14ac:dyDescent="0.25">
      <c r="B305" s="26" t="s">
        <v>548</v>
      </c>
      <c r="C305" s="6" t="s">
        <v>549</v>
      </c>
      <c r="D305" s="11" t="s">
        <v>1318</v>
      </c>
      <c r="E305" s="12"/>
      <c r="F305" s="5"/>
      <c r="G305" s="5"/>
      <c r="H305" s="5"/>
      <c r="I305" s="5"/>
      <c r="L305" s="3"/>
    </row>
    <row r="306" spans="2:12" x14ac:dyDescent="0.25">
      <c r="B306" s="26" t="s">
        <v>550</v>
      </c>
      <c r="C306" s="6" t="s">
        <v>551</v>
      </c>
      <c r="D306" s="11" t="s">
        <v>1318</v>
      </c>
      <c r="E306" s="12"/>
      <c r="F306" s="5"/>
      <c r="G306" s="5"/>
      <c r="H306" s="5"/>
      <c r="I306" s="5"/>
      <c r="L306" s="3"/>
    </row>
    <row r="307" spans="2:12" x14ac:dyDescent="0.25">
      <c r="B307" s="26" t="s">
        <v>552</v>
      </c>
      <c r="C307" s="6" t="s">
        <v>553</v>
      </c>
      <c r="D307" s="11" t="s">
        <v>1318</v>
      </c>
      <c r="E307" s="12"/>
      <c r="F307" s="5"/>
      <c r="G307" s="5"/>
      <c r="H307" s="5"/>
      <c r="I307" s="5"/>
      <c r="L307" s="3"/>
    </row>
    <row r="308" spans="2:12" x14ac:dyDescent="0.25">
      <c r="B308" s="26" t="s">
        <v>554</v>
      </c>
      <c r="C308" s="6" t="s">
        <v>555</v>
      </c>
      <c r="D308" s="11" t="s">
        <v>1318</v>
      </c>
      <c r="E308" s="12"/>
      <c r="F308" s="5"/>
      <c r="G308" s="5"/>
      <c r="H308" s="5"/>
      <c r="I308" s="5"/>
      <c r="L308" s="3"/>
    </row>
    <row r="309" spans="2:12" x14ac:dyDescent="0.25">
      <c r="B309" s="26" t="s">
        <v>556</v>
      </c>
      <c r="C309" s="6" t="s">
        <v>557</v>
      </c>
      <c r="D309" s="11" t="s">
        <v>1318</v>
      </c>
      <c r="E309" s="12"/>
      <c r="F309" s="5"/>
      <c r="G309" s="5"/>
      <c r="H309" s="5"/>
      <c r="I309" s="5"/>
      <c r="L309" s="3"/>
    </row>
    <row r="310" spans="2:12" x14ac:dyDescent="0.25">
      <c r="B310" s="227" t="s">
        <v>558</v>
      </c>
      <c r="C310" s="17" t="s">
        <v>559</v>
      </c>
      <c r="D310" s="11"/>
      <c r="E310" s="12"/>
      <c r="F310" s="5"/>
      <c r="G310" s="5"/>
      <c r="H310" s="5"/>
      <c r="I310" s="5"/>
      <c r="L310" s="3"/>
    </row>
    <row r="311" spans="2:12" x14ac:dyDescent="0.25">
      <c r="B311" s="26" t="s">
        <v>560</v>
      </c>
      <c r="C311" s="6" t="s">
        <v>561</v>
      </c>
      <c r="D311" s="11" t="s">
        <v>15</v>
      </c>
      <c r="E311" s="12"/>
      <c r="F311" s="5"/>
      <c r="G311" s="5"/>
      <c r="H311" s="5"/>
      <c r="I311" s="5"/>
      <c r="L311" s="3"/>
    </row>
    <row r="312" spans="2:12" x14ac:dyDescent="0.25">
      <c r="B312" s="26" t="s">
        <v>562</v>
      </c>
      <c r="C312" s="6" t="s">
        <v>563</v>
      </c>
      <c r="D312" s="11" t="s">
        <v>15</v>
      </c>
      <c r="E312" s="12"/>
      <c r="F312" s="5"/>
      <c r="G312" s="5"/>
      <c r="H312" s="5"/>
      <c r="I312" s="5"/>
      <c r="L312" s="3"/>
    </row>
    <row r="313" spans="2:12" x14ac:dyDescent="0.25">
      <c r="B313" s="227" t="s">
        <v>564</v>
      </c>
      <c r="C313" s="17" t="s">
        <v>565</v>
      </c>
      <c r="D313" s="11"/>
      <c r="E313" s="12"/>
      <c r="F313" s="5"/>
      <c r="G313" s="5"/>
      <c r="H313" s="5"/>
      <c r="I313" s="5"/>
      <c r="L313" s="3"/>
    </row>
    <row r="314" spans="2:12" x14ac:dyDescent="0.25">
      <c r="B314" s="26" t="s">
        <v>566</v>
      </c>
      <c r="C314" s="6" t="s">
        <v>565</v>
      </c>
      <c r="D314" s="11" t="s">
        <v>15</v>
      </c>
      <c r="E314" s="12"/>
      <c r="F314" s="5"/>
      <c r="G314" s="5"/>
      <c r="H314" s="5"/>
      <c r="I314" s="5"/>
      <c r="L314" s="3"/>
    </row>
    <row r="315" spans="2:12" x14ac:dyDescent="0.25">
      <c r="B315" s="227" t="s">
        <v>567</v>
      </c>
      <c r="C315" s="17" t="s">
        <v>568</v>
      </c>
      <c r="D315" s="11"/>
      <c r="E315" s="12"/>
      <c r="F315" s="5"/>
      <c r="G315" s="5"/>
      <c r="H315" s="5"/>
      <c r="I315" s="5"/>
      <c r="L315" s="3"/>
    </row>
    <row r="316" spans="2:12" x14ac:dyDescent="0.25">
      <c r="B316" s="26" t="s">
        <v>569</v>
      </c>
      <c r="C316" s="6" t="s">
        <v>570</v>
      </c>
      <c r="D316" s="11" t="s">
        <v>15</v>
      </c>
      <c r="E316" s="12"/>
      <c r="F316" s="5"/>
      <c r="G316" s="5"/>
      <c r="H316" s="5"/>
      <c r="I316" s="5"/>
      <c r="L316" s="3"/>
    </row>
    <row r="317" spans="2:12" x14ac:dyDescent="0.25">
      <c r="B317" s="227" t="s">
        <v>571</v>
      </c>
      <c r="C317" s="17" t="s">
        <v>572</v>
      </c>
      <c r="D317" s="11"/>
      <c r="E317" s="12"/>
      <c r="F317" s="5"/>
      <c r="G317" s="5"/>
      <c r="H317" s="5"/>
      <c r="I317" s="5"/>
      <c r="L317" s="3"/>
    </row>
    <row r="318" spans="2:12" x14ac:dyDescent="0.25">
      <c r="B318" s="26" t="s">
        <v>573</v>
      </c>
      <c r="C318" s="6" t="s">
        <v>574</v>
      </c>
      <c r="D318" s="11" t="s">
        <v>15</v>
      </c>
      <c r="E318" s="12"/>
      <c r="F318" s="5"/>
      <c r="G318" s="5"/>
      <c r="H318" s="5"/>
      <c r="I318" s="5"/>
      <c r="L318" s="3"/>
    </row>
    <row r="319" spans="2:12" x14ac:dyDescent="0.25">
      <c r="B319" s="227" t="s">
        <v>575</v>
      </c>
      <c r="C319" s="17" t="s">
        <v>576</v>
      </c>
      <c r="D319" s="11"/>
      <c r="E319" s="12"/>
      <c r="F319" s="5"/>
      <c r="G319" s="5"/>
      <c r="H319" s="5"/>
      <c r="I319" s="5"/>
      <c r="L319" s="3"/>
    </row>
    <row r="320" spans="2:12" x14ac:dyDescent="0.25">
      <c r="B320" s="26" t="s">
        <v>577</v>
      </c>
      <c r="C320" s="6" t="s">
        <v>578</v>
      </c>
      <c r="D320" s="11" t="s">
        <v>15</v>
      </c>
      <c r="E320" s="12"/>
      <c r="F320" s="5"/>
      <c r="G320" s="5"/>
      <c r="H320" s="5"/>
      <c r="I320" s="5"/>
      <c r="L320" s="3"/>
    </row>
    <row r="321" spans="2:12" x14ac:dyDescent="0.25">
      <c r="B321" s="26" t="s">
        <v>579</v>
      </c>
      <c r="C321" s="6" t="s">
        <v>580</v>
      </c>
      <c r="D321" s="11" t="s">
        <v>15</v>
      </c>
      <c r="E321" s="12"/>
      <c r="F321" s="5"/>
      <c r="G321" s="5"/>
      <c r="H321" s="5"/>
      <c r="I321" s="5"/>
      <c r="L321" s="3"/>
    </row>
    <row r="322" spans="2:12" x14ac:dyDescent="0.25">
      <c r="B322" s="227" t="s">
        <v>581</v>
      </c>
      <c r="C322" s="17" t="s">
        <v>582</v>
      </c>
      <c r="D322" s="11"/>
      <c r="E322" s="12"/>
      <c r="F322" s="5"/>
      <c r="G322" s="5"/>
      <c r="H322" s="5"/>
      <c r="I322" s="5"/>
      <c r="L322" s="3"/>
    </row>
    <row r="323" spans="2:12" x14ac:dyDescent="0.25">
      <c r="B323" s="26" t="s">
        <v>583</v>
      </c>
      <c r="C323" s="6" t="s">
        <v>584</v>
      </c>
      <c r="D323" s="11" t="s">
        <v>15</v>
      </c>
      <c r="E323" s="12"/>
      <c r="F323" s="5"/>
      <c r="G323" s="5"/>
      <c r="H323" s="5"/>
      <c r="I323" s="5"/>
      <c r="L323" s="3"/>
    </row>
    <row r="324" spans="2:12" x14ac:dyDescent="0.25">
      <c r="B324" s="26" t="s">
        <v>585</v>
      </c>
      <c r="C324" s="6" t="s">
        <v>586</v>
      </c>
      <c r="D324" s="11" t="s">
        <v>15</v>
      </c>
      <c r="E324" s="12"/>
      <c r="F324" s="5"/>
      <c r="G324" s="5"/>
      <c r="H324" s="5"/>
      <c r="I324" s="5"/>
      <c r="L324" s="3"/>
    </row>
    <row r="325" spans="2:12" x14ac:dyDescent="0.25">
      <c r="B325" s="227" t="s">
        <v>587</v>
      </c>
      <c r="C325" s="17" t="s">
        <v>588</v>
      </c>
      <c r="D325" s="11"/>
      <c r="E325" s="12"/>
      <c r="F325" s="5"/>
      <c r="G325" s="5"/>
      <c r="H325" s="5"/>
      <c r="I325" s="5"/>
      <c r="L325" s="3"/>
    </row>
    <row r="326" spans="2:12" x14ac:dyDescent="0.25">
      <c r="B326" s="26" t="s">
        <v>589</v>
      </c>
      <c r="C326" s="6" t="s">
        <v>590</v>
      </c>
      <c r="D326" s="11" t="s">
        <v>1318</v>
      </c>
      <c r="E326" s="12"/>
      <c r="F326" s="5"/>
      <c r="G326" s="5"/>
      <c r="H326" s="5"/>
      <c r="I326" s="5"/>
      <c r="L326" s="3"/>
    </row>
    <row r="327" spans="2:12" x14ac:dyDescent="0.25">
      <c r="B327" s="227" t="s">
        <v>591</v>
      </c>
      <c r="C327" s="17" t="s">
        <v>592</v>
      </c>
      <c r="D327" s="11"/>
      <c r="E327" s="12"/>
      <c r="F327" s="5"/>
      <c r="G327" s="5"/>
      <c r="H327" s="5"/>
      <c r="I327" s="5"/>
      <c r="L327" s="3"/>
    </row>
    <row r="328" spans="2:12" x14ac:dyDescent="0.25">
      <c r="B328" s="26" t="s">
        <v>593</v>
      </c>
      <c r="C328" s="6" t="s">
        <v>594</v>
      </c>
      <c r="D328" s="11" t="s">
        <v>15</v>
      </c>
      <c r="E328" s="12"/>
      <c r="F328" s="5"/>
      <c r="G328" s="5"/>
      <c r="H328" s="5"/>
      <c r="I328" s="5"/>
      <c r="L328" s="3"/>
    </row>
    <row r="329" spans="2:12" x14ac:dyDescent="0.25">
      <c r="B329" s="227" t="s">
        <v>1829</v>
      </c>
      <c r="C329" s="17" t="s">
        <v>1830</v>
      </c>
      <c r="D329" s="11"/>
      <c r="E329" s="12"/>
      <c r="F329" s="5"/>
      <c r="G329" s="5"/>
      <c r="H329" s="5"/>
      <c r="I329" s="5"/>
      <c r="L329" s="3"/>
    </row>
    <row r="330" spans="2:12" x14ac:dyDescent="0.25">
      <c r="B330" s="26" t="s">
        <v>1831</v>
      </c>
      <c r="C330" s="6" t="s">
        <v>1832</v>
      </c>
      <c r="D330" s="11"/>
      <c r="E330" s="12"/>
      <c r="F330" s="5" t="s">
        <v>1833</v>
      </c>
      <c r="G330" s="5"/>
      <c r="H330" s="5" t="s">
        <v>1834</v>
      </c>
      <c r="I330" s="5"/>
      <c r="L330" s="3"/>
    </row>
    <row r="331" spans="2:12" x14ac:dyDescent="0.25">
      <c r="B331" s="227" t="s">
        <v>595</v>
      </c>
      <c r="C331" s="17" t="s">
        <v>596</v>
      </c>
      <c r="D331" s="11"/>
      <c r="E331" s="12"/>
      <c r="F331" s="5"/>
      <c r="G331" s="5"/>
      <c r="H331" s="5"/>
      <c r="I331" s="5"/>
      <c r="L331" s="3"/>
    </row>
    <row r="332" spans="2:12" x14ac:dyDescent="0.25">
      <c r="B332" s="227" t="s">
        <v>597</v>
      </c>
      <c r="C332" s="66" t="s">
        <v>539</v>
      </c>
      <c r="D332" s="35"/>
      <c r="E332" s="35"/>
      <c r="F332" s="5"/>
      <c r="G332" s="5"/>
      <c r="H332" s="5"/>
      <c r="I332" s="5"/>
      <c r="L332" s="3"/>
    </row>
    <row r="333" spans="2:12" x14ac:dyDescent="0.25">
      <c r="B333" s="26" t="s">
        <v>598</v>
      </c>
      <c r="C333" s="68" t="s">
        <v>1867</v>
      </c>
      <c r="D333" s="11" t="s">
        <v>33</v>
      </c>
      <c r="E333" s="145"/>
      <c r="F333" s="5"/>
      <c r="G333" s="5"/>
      <c r="H333" s="5"/>
      <c r="I333" s="5"/>
      <c r="L333" s="3"/>
    </row>
    <row r="334" spans="2:12" x14ac:dyDescent="0.25">
      <c r="B334" s="26" t="s">
        <v>599</v>
      </c>
      <c r="C334" s="68" t="s">
        <v>543</v>
      </c>
      <c r="D334" s="11" t="s">
        <v>33</v>
      </c>
      <c r="E334" s="145"/>
      <c r="F334" s="5"/>
      <c r="G334" s="5"/>
      <c r="H334" s="5"/>
      <c r="I334" s="5"/>
      <c r="L334" s="3"/>
    </row>
    <row r="335" spans="2:12" x14ac:dyDescent="0.25">
      <c r="B335" s="26" t="s">
        <v>600</v>
      </c>
      <c r="C335" s="68" t="s">
        <v>637</v>
      </c>
      <c r="D335" s="11" t="s">
        <v>33</v>
      </c>
      <c r="E335" s="145"/>
      <c r="F335" s="5"/>
      <c r="G335" s="5"/>
      <c r="H335" s="5"/>
      <c r="I335" s="5"/>
      <c r="L335" s="3"/>
    </row>
    <row r="336" spans="2:12" x14ac:dyDescent="0.25">
      <c r="B336" s="227" t="s">
        <v>602</v>
      </c>
      <c r="C336" s="66" t="s">
        <v>547</v>
      </c>
      <c r="D336" s="35"/>
      <c r="E336" s="146"/>
      <c r="F336" s="5"/>
      <c r="G336" s="5"/>
      <c r="H336" s="5"/>
      <c r="I336" s="5"/>
      <c r="L336" s="3"/>
    </row>
    <row r="337" spans="2:12" x14ac:dyDescent="0.25">
      <c r="B337" s="26" t="s">
        <v>603</v>
      </c>
      <c r="C337" s="68" t="s">
        <v>604</v>
      </c>
      <c r="D337" s="11" t="s">
        <v>1318</v>
      </c>
      <c r="E337" s="145"/>
      <c r="F337" s="5"/>
      <c r="G337" s="5"/>
      <c r="H337" s="5"/>
      <c r="I337" s="5"/>
      <c r="L337" s="3"/>
    </row>
    <row r="338" spans="2:12" x14ac:dyDescent="0.25">
      <c r="B338" s="26" t="s">
        <v>605</v>
      </c>
      <c r="C338" s="68" t="s">
        <v>606</v>
      </c>
      <c r="D338" s="11" t="s">
        <v>1318</v>
      </c>
      <c r="E338" s="145"/>
      <c r="F338" s="5"/>
      <c r="G338" s="5"/>
      <c r="H338" s="5"/>
      <c r="I338" s="5"/>
      <c r="L338" s="3"/>
    </row>
    <row r="339" spans="2:12" x14ac:dyDescent="0.25">
      <c r="B339" s="26" t="s">
        <v>607</v>
      </c>
      <c r="C339" s="68" t="s">
        <v>551</v>
      </c>
      <c r="D339" s="11" t="s">
        <v>1318</v>
      </c>
      <c r="E339" s="145"/>
      <c r="F339" s="5"/>
      <c r="G339" s="5"/>
      <c r="H339" s="5"/>
      <c r="I339" s="5"/>
      <c r="L339" s="3"/>
    </row>
    <row r="340" spans="2:12" x14ac:dyDescent="0.25">
      <c r="B340" s="227" t="s">
        <v>608</v>
      </c>
      <c r="C340" s="66" t="s">
        <v>609</v>
      </c>
      <c r="D340" s="67"/>
      <c r="E340" s="146"/>
      <c r="F340" s="5"/>
      <c r="G340" s="5"/>
      <c r="H340" s="5"/>
      <c r="I340" s="5"/>
      <c r="L340" s="3"/>
    </row>
    <row r="341" spans="2:12" ht="12.4" customHeight="1" x14ac:dyDescent="0.25">
      <c r="B341" s="26" t="s">
        <v>610</v>
      </c>
      <c r="C341" s="68" t="s">
        <v>611</v>
      </c>
      <c r="D341" s="15" t="s">
        <v>15</v>
      </c>
      <c r="E341" s="145"/>
      <c r="F341" s="5"/>
      <c r="G341" s="5"/>
      <c r="H341" s="5"/>
      <c r="I341" s="5"/>
      <c r="L341" s="3"/>
    </row>
    <row r="342" spans="2:12" ht="12.4" customHeight="1" x14ac:dyDescent="0.25">
      <c r="B342" s="227" t="s">
        <v>612</v>
      </c>
      <c r="C342" s="66" t="s">
        <v>613</v>
      </c>
      <c r="D342" s="67"/>
      <c r="E342" s="146"/>
      <c r="F342" s="5"/>
      <c r="G342" s="5"/>
      <c r="H342" s="5"/>
      <c r="I342" s="5"/>
      <c r="L342" s="3"/>
    </row>
    <row r="343" spans="2:12" ht="12.4" customHeight="1" x14ac:dyDescent="0.25">
      <c r="B343" s="26" t="s">
        <v>614</v>
      </c>
      <c r="C343" s="68" t="s">
        <v>541</v>
      </c>
      <c r="D343" s="15" t="s">
        <v>33</v>
      </c>
      <c r="E343" s="145"/>
      <c r="F343" s="5"/>
      <c r="G343" s="5"/>
      <c r="H343" s="5"/>
      <c r="I343" s="5"/>
      <c r="L343" s="3"/>
    </row>
    <row r="344" spans="2:12" ht="12.4" customHeight="1" x14ac:dyDescent="0.25">
      <c r="B344" s="26" t="s">
        <v>615</v>
      </c>
      <c r="C344" s="68" t="s">
        <v>616</v>
      </c>
      <c r="D344" s="130" t="s">
        <v>33</v>
      </c>
      <c r="E344" s="145"/>
      <c r="F344" s="5"/>
      <c r="G344" s="5"/>
      <c r="H344" s="5"/>
      <c r="I344" s="5"/>
      <c r="L344" s="3"/>
    </row>
    <row r="345" spans="2:12" ht="12.4" customHeight="1" x14ac:dyDescent="0.25">
      <c r="B345" s="26" t="s">
        <v>617</v>
      </c>
      <c r="C345" s="68" t="s">
        <v>1967</v>
      </c>
      <c r="D345" s="15" t="s">
        <v>33</v>
      </c>
      <c r="E345" s="145"/>
      <c r="F345" s="5"/>
      <c r="G345" s="5"/>
      <c r="H345" s="5"/>
      <c r="I345" s="5"/>
      <c r="L345" s="3"/>
    </row>
    <row r="346" spans="2:12" ht="12.4" customHeight="1" x14ac:dyDescent="0.25">
      <c r="B346" s="26" t="s">
        <v>619</v>
      </c>
      <c r="C346" s="68" t="s">
        <v>620</v>
      </c>
      <c r="D346" s="130" t="s">
        <v>30</v>
      </c>
      <c r="E346" s="145"/>
      <c r="F346" s="5"/>
      <c r="G346" s="5"/>
      <c r="H346" s="5"/>
      <c r="I346" s="5"/>
      <c r="L346" s="3"/>
    </row>
    <row r="347" spans="2:12" ht="12.4" customHeight="1" x14ac:dyDescent="0.25">
      <c r="B347" s="227" t="s">
        <v>621</v>
      </c>
      <c r="C347" s="66" t="s">
        <v>592</v>
      </c>
      <c r="D347" s="53"/>
      <c r="E347" s="146"/>
      <c r="F347" s="5"/>
      <c r="G347" s="5"/>
      <c r="H347" s="5"/>
      <c r="I347" s="5"/>
      <c r="L347" s="3"/>
    </row>
    <row r="348" spans="2:12" ht="12.4" customHeight="1" x14ac:dyDescent="0.25">
      <c r="B348" s="26" t="s">
        <v>622</v>
      </c>
      <c r="C348" s="68" t="s">
        <v>623</v>
      </c>
      <c r="D348" s="134" t="s">
        <v>624</v>
      </c>
      <c r="E348" s="145"/>
      <c r="F348" s="5"/>
      <c r="G348" s="5"/>
      <c r="H348" s="5"/>
      <c r="I348" s="5"/>
      <c r="L348" s="3"/>
    </row>
    <row r="349" spans="2:12" ht="13.15" customHeight="1" x14ac:dyDescent="0.25">
      <c r="B349" s="227" t="s">
        <v>625</v>
      </c>
      <c r="C349" s="42" t="s">
        <v>626</v>
      </c>
      <c r="D349" s="15"/>
      <c r="E349" s="12"/>
      <c r="F349" s="5"/>
      <c r="G349" s="5"/>
      <c r="H349" s="5"/>
      <c r="I349" s="5"/>
      <c r="L349" s="3"/>
    </row>
    <row r="350" spans="2:12" ht="12.4" customHeight="1" x14ac:dyDescent="0.25">
      <c r="B350" s="227" t="s">
        <v>627</v>
      </c>
      <c r="C350" s="17" t="s">
        <v>628</v>
      </c>
      <c r="D350" s="130"/>
      <c r="E350" s="12"/>
      <c r="F350" s="5"/>
      <c r="G350" s="5"/>
      <c r="H350" s="5"/>
      <c r="I350" s="5"/>
      <c r="L350" s="3"/>
    </row>
    <row r="351" spans="2:12" ht="12.4" customHeight="1" x14ac:dyDescent="0.25">
      <c r="B351" s="227" t="s">
        <v>629</v>
      </c>
      <c r="C351" s="17" t="s">
        <v>630</v>
      </c>
      <c r="D351" s="15"/>
      <c r="E351" s="12"/>
      <c r="F351" s="5"/>
      <c r="G351" s="5"/>
      <c r="H351" s="5"/>
      <c r="I351" s="5"/>
      <c r="L351" s="3"/>
    </row>
    <row r="352" spans="2:12" ht="12.4" customHeight="1" x14ac:dyDescent="0.25">
      <c r="B352" s="26" t="s">
        <v>631</v>
      </c>
      <c r="C352" s="6" t="s">
        <v>632</v>
      </c>
      <c r="D352" s="130" t="s">
        <v>15</v>
      </c>
      <c r="E352" s="12"/>
      <c r="F352" s="5"/>
      <c r="G352" s="5"/>
      <c r="H352" s="5"/>
      <c r="I352" s="5"/>
      <c r="L352" s="3"/>
    </row>
    <row r="353" spans="2:12" ht="12.4" customHeight="1" x14ac:dyDescent="0.25">
      <c r="B353" s="227" t="s">
        <v>633</v>
      </c>
      <c r="C353" s="17" t="s">
        <v>539</v>
      </c>
      <c r="D353" s="15"/>
      <c r="E353" s="12"/>
      <c r="F353" s="5"/>
      <c r="G353" s="5"/>
      <c r="H353" s="5"/>
      <c r="I353" s="5"/>
      <c r="L353" s="3"/>
    </row>
    <row r="354" spans="2:12" ht="12.4" customHeight="1" x14ac:dyDescent="0.25">
      <c r="B354" s="26" t="s">
        <v>634</v>
      </c>
      <c r="C354" s="6" t="s">
        <v>1867</v>
      </c>
      <c r="D354" s="130" t="s">
        <v>33</v>
      </c>
      <c r="E354" s="12"/>
      <c r="F354" s="5"/>
      <c r="G354" s="5"/>
      <c r="H354" s="5"/>
      <c r="I354" s="5"/>
      <c r="L354" s="3"/>
    </row>
    <row r="355" spans="2:12" ht="12.4" customHeight="1" x14ac:dyDescent="0.25">
      <c r="B355" s="26" t="s">
        <v>635</v>
      </c>
      <c r="C355" s="6" t="s">
        <v>543</v>
      </c>
      <c r="D355" s="15" t="s">
        <v>33</v>
      </c>
      <c r="E355" s="12"/>
      <c r="F355" s="5"/>
      <c r="G355" s="5"/>
      <c r="H355" s="5"/>
      <c r="I355" s="5"/>
      <c r="L355" s="3"/>
    </row>
    <row r="356" spans="2:12" ht="12.4" customHeight="1" x14ac:dyDescent="0.25">
      <c r="B356" s="26" t="s">
        <v>636</v>
      </c>
      <c r="C356" s="6" t="s">
        <v>637</v>
      </c>
      <c r="D356" s="130" t="s">
        <v>33</v>
      </c>
      <c r="E356" s="12"/>
      <c r="F356" s="5"/>
      <c r="G356" s="5"/>
      <c r="H356" s="5"/>
      <c r="I356" s="5"/>
      <c r="L356" s="3"/>
    </row>
    <row r="357" spans="2:12" ht="12.4" customHeight="1" x14ac:dyDescent="0.25">
      <c r="B357" s="227" t="s">
        <v>638</v>
      </c>
      <c r="C357" s="17" t="s">
        <v>639</v>
      </c>
      <c r="D357" s="15"/>
      <c r="E357" s="12"/>
      <c r="F357" s="5"/>
      <c r="G357" s="5"/>
      <c r="H357" s="5"/>
      <c r="I357" s="5"/>
      <c r="L357" s="3"/>
    </row>
    <row r="358" spans="2:12" ht="12.4" customHeight="1" x14ac:dyDescent="0.25">
      <c r="B358" s="26" t="s">
        <v>640</v>
      </c>
      <c r="C358" s="6" t="s">
        <v>641</v>
      </c>
      <c r="D358" s="130" t="s">
        <v>1318</v>
      </c>
      <c r="E358" s="12"/>
      <c r="F358" s="5"/>
      <c r="G358" s="5"/>
      <c r="H358" s="5"/>
      <c r="I358" s="5"/>
      <c r="L358" s="3"/>
    </row>
    <row r="359" spans="2:12" ht="12.4" customHeight="1" x14ac:dyDescent="0.25">
      <c r="B359" s="26" t="s">
        <v>642</v>
      </c>
      <c r="C359" s="6" t="s">
        <v>557</v>
      </c>
      <c r="D359" s="15" t="s">
        <v>1318</v>
      </c>
      <c r="E359" s="12"/>
      <c r="F359" s="5"/>
      <c r="G359" s="5"/>
      <c r="H359" s="5"/>
      <c r="I359" s="5"/>
      <c r="L359" s="3"/>
    </row>
    <row r="360" spans="2:12" ht="12.4" customHeight="1" x14ac:dyDescent="0.25">
      <c r="B360" s="26" t="s">
        <v>643</v>
      </c>
      <c r="C360" s="6" t="s">
        <v>644</v>
      </c>
      <c r="D360" s="130" t="s">
        <v>1318</v>
      </c>
      <c r="E360" s="12"/>
      <c r="F360" s="5"/>
      <c r="G360" s="5"/>
      <c r="H360" s="5"/>
      <c r="I360" s="5"/>
      <c r="L360" s="3"/>
    </row>
    <row r="361" spans="2:12" ht="12.4" customHeight="1" x14ac:dyDescent="0.25">
      <c r="B361" s="26" t="s">
        <v>645</v>
      </c>
      <c r="C361" s="6" t="s">
        <v>646</v>
      </c>
      <c r="D361" s="15" t="s">
        <v>1318</v>
      </c>
      <c r="E361" s="12"/>
      <c r="F361" s="5"/>
      <c r="G361" s="5"/>
      <c r="H361" s="5"/>
      <c r="I361" s="5"/>
      <c r="L361" s="3"/>
    </row>
    <row r="362" spans="2:12" ht="12.4" customHeight="1" x14ac:dyDescent="0.25">
      <c r="B362" s="26" t="s">
        <v>647</v>
      </c>
      <c r="C362" s="6" t="s">
        <v>555</v>
      </c>
      <c r="D362" s="130" t="s">
        <v>1318</v>
      </c>
      <c r="E362" s="12"/>
      <c r="F362" s="5"/>
      <c r="G362" s="5"/>
      <c r="H362" s="5"/>
      <c r="I362" s="5"/>
      <c r="L362" s="3"/>
    </row>
    <row r="363" spans="2:12" ht="12.4" customHeight="1" x14ac:dyDescent="0.25">
      <c r="B363" s="26" t="s">
        <v>648</v>
      </c>
      <c r="C363" s="6" t="s">
        <v>649</v>
      </c>
      <c r="D363" s="15" t="s">
        <v>1318</v>
      </c>
      <c r="E363" s="12"/>
      <c r="F363" s="5"/>
      <c r="G363" s="5"/>
      <c r="H363" s="5"/>
      <c r="I363" s="5"/>
      <c r="L363" s="3"/>
    </row>
    <row r="364" spans="2:12" ht="12.4" customHeight="1" x14ac:dyDescent="0.25">
      <c r="B364" s="26" t="s">
        <v>650</v>
      </c>
      <c r="C364" s="6" t="s">
        <v>651</v>
      </c>
      <c r="D364" s="130" t="s">
        <v>1318</v>
      </c>
      <c r="E364" s="12"/>
      <c r="F364" s="5"/>
      <c r="G364" s="5"/>
      <c r="H364" s="5"/>
      <c r="I364" s="5"/>
      <c r="L364" s="3"/>
    </row>
    <row r="365" spans="2:12" ht="12.4" customHeight="1" x14ac:dyDescent="0.25">
      <c r="B365" s="26" t="s">
        <v>652</v>
      </c>
      <c r="C365" s="6" t="s">
        <v>653</v>
      </c>
      <c r="D365" s="15" t="s">
        <v>1318</v>
      </c>
      <c r="E365" s="12"/>
      <c r="F365" s="5"/>
      <c r="G365" s="5"/>
      <c r="H365" s="5"/>
      <c r="I365" s="5"/>
      <c r="L365" s="3"/>
    </row>
    <row r="366" spans="2:12" ht="12.4" customHeight="1" x14ac:dyDescent="0.25">
      <c r="B366" s="26" t="s">
        <v>654</v>
      </c>
      <c r="C366" s="6" t="s">
        <v>655</v>
      </c>
      <c r="D366" s="130" t="s">
        <v>1318</v>
      </c>
      <c r="E366" s="12"/>
      <c r="F366" s="5"/>
      <c r="G366" s="5"/>
      <c r="H366" s="5"/>
      <c r="I366" s="5"/>
      <c r="L366" s="3"/>
    </row>
    <row r="367" spans="2:12" x14ac:dyDescent="0.25">
      <c r="B367" s="26" t="s">
        <v>656</v>
      </c>
      <c r="C367" s="6" t="s">
        <v>657</v>
      </c>
      <c r="D367" s="15" t="s">
        <v>1318</v>
      </c>
      <c r="E367" s="12"/>
      <c r="F367" s="5"/>
      <c r="G367" s="5"/>
      <c r="H367" s="5"/>
      <c r="I367" s="5"/>
      <c r="L367" s="3"/>
    </row>
    <row r="368" spans="2:12" x14ac:dyDescent="0.25">
      <c r="B368" s="227" t="s">
        <v>658</v>
      </c>
      <c r="C368" s="17" t="s">
        <v>659</v>
      </c>
      <c r="D368" s="130"/>
      <c r="E368" s="12"/>
      <c r="F368" s="5"/>
      <c r="G368" s="5"/>
      <c r="H368" s="5"/>
      <c r="I368" s="5"/>
      <c r="L368" s="3"/>
    </row>
    <row r="369" spans="2:12" x14ac:dyDescent="0.25">
      <c r="B369" s="26" t="s">
        <v>660</v>
      </c>
      <c r="C369" s="69" t="s">
        <v>661</v>
      </c>
      <c r="D369" s="15" t="s">
        <v>15</v>
      </c>
      <c r="E369" s="12"/>
      <c r="F369" s="5"/>
      <c r="G369" s="5"/>
      <c r="H369" s="5"/>
      <c r="I369" s="5"/>
      <c r="L369" s="3"/>
    </row>
    <row r="370" spans="2:12" ht="12.4" customHeight="1" x14ac:dyDescent="0.25">
      <c r="B370" s="26" t="s">
        <v>662</v>
      </c>
      <c r="C370" s="69" t="s">
        <v>663</v>
      </c>
      <c r="D370" s="130" t="s">
        <v>15</v>
      </c>
      <c r="E370" s="12"/>
      <c r="F370" s="5"/>
      <c r="G370" s="5"/>
      <c r="H370" s="5"/>
      <c r="I370" s="5"/>
      <c r="L370" s="3"/>
    </row>
    <row r="371" spans="2:12" ht="12.4" customHeight="1" x14ac:dyDescent="0.25">
      <c r="B371" s="26" t="s">
        <v>664</v>
      </c>
      <c r="C371" s="69" t="s">
        <v>665</v>
      </c>
      <c r="D371" s="15" t="s">
        <v>15</v>
      </c>
      <c r="E371" s="12"/>
      <c r="F371" s="5"/>
      <c r="G371" s="5"/>
      <c r="H371" s="5"/>
      <c r="I371" s="5"/>
      <c r="L371" s="3"/>
    </row>
    <row r="372" spans="2:12" x14ac:dyDescent="0.25">
      <c r="B372" s="26" t="s">
        <v>666</v>
      </c>
      <c r="C372" s="69" t="s">
        <v>667</v>
      </c>
      <c r="D372" s="130" t="s">
        <v>15</v>
      </c>
      <c r="E372" s="12"/>
      <c r="F372" s="5"/>
      <c r="G372" s="5"/>
      <c r="H372" s="5"/>
      <c r="I372" s="5"/>
      <c r="L372" s="3"/>
    </row>
    <row r="373" spans="2:12" ht="12.4" customHeight="1" x14ac:dyDescent="0.25">
      <c r="B373" s="26" t="s">
        <v>668</v>
      </c>
      <c r="C373" s="69" t="s">
        <v>669</v>
      </c>
      <c r="D373" s="15" t="s">
        <v>15</v>
      </c>
      <c r="E373" s="12"/>
      <c r="F373" s="5"/>
      <c r="G373" s="5"/>
      <c r="H373" s="5"/>
      <c r="I373" s="5"/>
      <c r="L373" s="3"/>
    </row>
    <row r="374" spans="2:12" x14ac:dyDescent="0.25">
      <c r="B374" s="26" t="s">
        <v>670</v>
      </c>
      <c r="C374" s="69" t="s">
        <v>671</v>
      </c>
      <c r="D374" s="130" t="s">
        <v>15</v>
      </c>
      <c r="E374" s="12"/>
      <c r="F374" s="5"/>
      <c r="G374" s="5"/>
      <c r="H374" s="5"/>
      <c r="I374" s="5"/>
      <c r="L374" s="3"/>
    </row>
    <row r="375" spans="2:12" x14ac:dyDescent="0.25">
      <c r="B375" s="26" t="s">
        <v>672</v>
      </c>
      <c r="C375" s="69" t="s">
        <v>673</v>
      </c>
      <c r="D375" s="15" t="s">
        <v>15</v>
      </c>
      <c r="E375" s="12"/>
      <c r="F375" s="5"/>
      <c r="G375" s="5"/>
      <c r="H375" s="5"/>
      <c r="I375" s="5"/>
      <c r="L375" s="3"/>
    </row>
    <row r="376" spans="2:12" x14ac:dyDescent="0.25">
      <c r="B376" s="26" t="s">
        <v>674</v>
      </c>
      <c r="C376" s="69" t="s">
        <v>675</v>
      </c>
      <c r="D376" s="130" t="s">
        <v>15</v>
      </c>
      <c r="E376" s="12"/>
      <c r="F376" s="5"/>
      <c r="G376" s="5"/>
      <c r="H376" s="5"/>
      <c r="I376" s="5"/>
      <c r="L376" s="3"/>
    </row>
    <row r="377" spans="2:12" ht="12.4" customHeight="1" x14ac:dyDescent="0.25">
      <c r="B377" s="26" t="s">
        <v>676</v>
      </c>
      <c r="C377" s="69" t="s">
        <v>677</v>
      </c>
      <c r="D377" s="15" t="s">
        <v>15</v>
      </c>
      <c r="E377" s="12"/>
      <c r="F377" s="5"/>
      <c r="G377" s="5"/>
      <c r="H377" s="5"/>
      <c r="I377" s="5"/>
      <c r="L377" s="3"/>
    </row>
    <row r="378" spans="2:12" ht="12.4" customHeight="1" x14ac:dyDescent="0.25">
      <c r="B378" s="26" t="s">
        <v>678</v>
      </c>
      <c r="C378" s="69" t="s">
        <v>679</v>
      </c>
      <c r="D378" s="130" t="s">
        <v>15</v>
      </c>
      <c r="E378" s="12"/>
      <c r="F378" s="5"/>
      <c r="G378" s="5"/>
      <c r="H378" s="5"/>
      <c r="I378" s="5"/>
      <c r="L378" s="3"/>
    </row>
    <row r="379" spans="2:12" ht="12.4" customHeight="1" x14ac:dyDescent="0.25">
      <c r="B379" s="227" t="s">
        <v>680</v>
      </c>
      <c r="C379" s="17" t="s">
        <v>681</v>
      </c>
      <c r="D379" s="130"/>
      <c r="E379" s="12"/>
      <c r="F379" s="5"/>
      <c r="G379" s="5"/>
      <c r="H379" s="5"/>
      <c r="I379" s="5"/>
      <c r="L379" s="3"/>
    </row>
    <row r="380" spans="2:12" ht="12.4" customHeight="1" x14ac:dyDescent="0.25">
      <c r="B380" s="26" t="s">
        <v>682</v>
      </c>
      <c r="C380" s="68" t="s">
        <v>683</v>
      </c>
      <c r="D380" s="15" t="s">
        <v>15</v>
      </c>
      <c r="E380" s="12"/>
      <c r="F380" s="5"/>
      <c r="G380" s="5"/>
      <c r="H380" s="5"/>
      <c r="I380" s="5"/>
      <c r="L380" s="3"/>
    </row>
    <row r="381" spans="2:12" ht="12.4" customHeight="1" x14ac:dyDescent="0.25">
      <c r="B381" s="26" t="s">
        <v>684</v>
      </c>
      <c r="C381" s="68" t="s">
        <v>685</v>
      </c>
      <c r="D381" s="130" t="s">
        <v>15</v>
      </c>
      <c r="E381" s="12"/>
      <c r="F381" s="5"/>
      <c r="G381" s="5"/>
      <c r="H381" s="5"/>
      <c r="I381" s="5"/>
      <c r="L381" s="3"/>
    </row>
    <row r="382" spans="2:12" ht="12.4" customHeight="1" x14ac:dyDescent="0.25">
      <c r="B382" s="26" t="s">
        <v>686</v>
      </c>
      <c r="C382" s="68" t="s">
        <v>687</v>
      </c>
      <c r="D382" s="15" t="s">
        <v>15</v>
      </c>
      <c r="E382" s="12"/>
      <c r="F382" s="5"/>
      <c r="G382" s="5"/>
      <c r="H382" s="5"/>
      <c r="I382" s="5"/>
      <c r="L382" s="3"/>
    </row>
    <row r="383" spans="2:12" ht="12.4" customHeight="1" x14ac:dyDescent="0.25">
      <c r="B383" s="26" t="s">
        <v>688</v>
      </c>
      <c r="C383" s="68" t="s">
        <v>689</v>
      </c>
      <c r="D383" s="130" t="s">
        <v>15</v>
      </c>
      <c r="E383" s="12"/>
      <c r="F383" s="5"/>
      <c r="G383" s="5"/>
      <c r="H383" s="5"/>
      <c r="I383" s="5"/>
      <c r="L383" s="3"/>
    </row>
    <row r="384" spans="2:12" ht="12.4" customHeight="1" x14ac:dyDescent="0.25">
      <c r="B384" s="26" t="s">
        <v>690</v>
      </c>
      <c r="C384" s="68" t="s">
        <v>691</v>
      </c>
      <c r="D384" s="15" t="s">
        <v>15</v>
      </c>
      <c r="E384" s="12"/>
      <c r="F384" s="5"/>
      <c r="G384" s="5"/>
      <c r="H384" s="5"/>
      <c r="I384" s="5"/>
      <c r="L384" s="3"/>
    </row>
    <row r="385" spans="2:12" ht="12.4" customHeight="1" x14ac:dyDescent="0.25">
      <c r="B385" s="227" t="s">
        <v>692</v>
      </c>
      <c r="C385" s="17" t="s">
        <v>693</v>
      </c>
      <c r="D385" s="130"/>
      <c r="E385" s="12"/>
      <c r="F385" s="5"/>
      <c r="G385" s="5"/>
      <c r="H385" s="5"/>
      <c r="I385" s="5"/>
      <c r="L385" s="3"/>
    </row>
    <row r="386" spans="2:12" ht="12.4" customHeight="1" x14ac:dyDescent="0.25">
      <c r="B386" s="26" t="s">
        <v>694</v>
      </c>
      <c r="C386" s="6" t="s">
        <v>695</v>
      </c>
      <c r="D386" s="15" t="s">
        <v>15</v>
      </c>
      <c r="E386" s="12"/>
      <c r="F386" s="5"/>
      <c r="G386" s="5"/>
      <c r="H386" s="5"/>
      <c r="I386" s="5"/>
      <c r="L386" s="3"/>
    </row>
    <row r="387" spans="2:12" ht="12.4" customHeight="1" x14ac:dyDescent="0.25">
      <c r="B387" s="26" t="s">
        <v>696</v>
      </c>
      <c r="C387" s="6" t="s">
        <v>697</v>
      </c>
      <c r="D387" s="130" t="s">
        <v>15</v>
      </c>
      <c r="E387" s="12"/>
      <c r="F387" s="5"/>
      <c r="G387" s="5"/>
      <c r="H387" s="5"/>
      <c r="I387" s="5"/>
      <c r="L387" s="3"/>
    </row>
    <row r="388" spans="2:12" ht="12.4" customHeight="1" x14ac:dyDescent="0.25">
      <c r="B388" s="227" t="s">
        <v>698</v>
      </c>
      <c r="C388" s="17" t="s">
        <v>699</v>
      </c>
      <c r="D388" s="15"/>
      <c r="E388" s="12"/>
      <c r="F388" s="5"/>
      <c r="G388" s="5"/>
      <c r="H388" s="5"/>
      <c r="I388" s="5"/>
      <c r="L388" s="3"/>
    </row>
    <row r="389" spans="2:12" ht="12.4" customHeight="1" x14ac:dyDescent="0.25">
      <c r="B389" s="227" t="s">
        <v>700</v>
      </c>
      <c r="C389" s="17" t="s">
        <v>639</v>
      </c>
      <c r="D389" s="130"/>
      <c r="E389" s="12"/>
      <c r="F389" s="5"/>
      <c r="G389" s="5"/>
      <c r="H389" s="5"/>
      <c r="I389" s="5"/>
      <c r="L389" s="3"/>
    </row>
    <row r="390" spans="2:12" ht="12.4" customHeight="1" x14ac:dyDescent="0.25">
      <c r="B390" s="26" t="s">
        <v>701</v>
      </c>
      <c r="C390" s="6" t="s">
        <v>555</v>
      </c>
      <c r="D390" s="15" t="s">
        <v>1318</v>
      </c>
      <c r="E390" s="12"/>
      <c r="F390" s="5"/>
      <c r="G390" s="5"/>
      <c r="H390" s="5"/>
      <c r="I390" s="5"/>
      <c r="L390" s="3"/>
    </row>
    <row r="391" spans="2:12" ht="12.4" customHeight="1" x14ac:dyDescent="0.25">
      <c r="B391" s="26" t="s">
        <v>702</v>
      </c>
      <c r="C391" s="6" t="s">
        <v>649</v>
      </c>
      <c r="D391" s="130" t="s">
        <v>1318</v>
      </c>
      <c r="E391" s="12"/>
      <c r="F391" s="5"/>
      <c r="G391" s="5"/>
      <c r="H391" s="5"/>
      <c r="I391" s="5"/>
      <c r="L391" s="3"/>
    </row>
    <row r="392" spans="2:12" ht="12.4" customHeight="1" x14ac:dyDescent="0.25">
      <c r="B392" s="26" t="s">
        <v>703</v>
      </c>
      <c r="C392" s="6" t="s">
        <v>651</v>
      </c>
      <c r="D392" s="15" t="s">
        <v>1318</v>
      </c>
      <c r="E392" s="12"/>
      <c r="F392" s="5"/>
      <c r="G392" s="5"/>
      <c r="H392" s="5"/>
      <c r="I392" s="5"/>
      <c r="L392" s="3"/>
    </row>
    <row r="393" spans="2:12" ht="12.4" customHeight="1" x14ac:dyDescent="0.25">
      <c r="B393" s="26" t="s">
        <v>704</v>
      </c>
      <c r="C393" s="6" t="s">
        <v>653</v>
      </c>
      <c r="D393" s="130" t="s">
        <v>1318</v>
      </c>
      <c r="E393" s="12"/>
      <c r="F393" s="5"/>
      <c r="G393" s="5"/>
      <c r="H393" s="5"/>
      <c r="I393" s="5"/>
      <c r="L393" s="3"/>
    </row>
    <row r="394" spans="2:12" ht="12.4" customHeight="1" x14ac:dyDescent="0.25">
      <c r="B394" s="26" t="s">
        <v>705</v>
      </c>
      <c r="C394" s="6" t="s">
        <v>655</v>
      </c>
      <c r="D394" s="15" t="s">
        <v>1318</v>
      </c>
      <c r="E394" s="12"/>
      <c r="F394" s="5"/>
      <c r="G394" s="5"/>
      <c r="H394" s="5"/>
      <c r="I394" s="5"/>
      <c r="L394" s="3"/>
    </row>
    <row r="395" spans="2:12" ht="12.4" customHeight="1" x14ac:dyDescent="0.25">
      <c r="B395" s="26" t="s">
        <v>706</v>
      </c>
      <c r="C395" s="6" t="s">
        <v>657</v>
      </c>
      <c r="D395" s="130" t="s">
        <v>1318</v>
      </c>
      <c r="E395" s="12"/>
      <c r="F395" s="5"/>
      <c r="G395" s="5"/>
      <c r="H395" s="5"/>
      <c r="I395" s="5"/>
      <c r="L395" s="3"/>
    </row>
    <row r="396" spans="2:12" ht="12.4" customHeight="1" x14ac:dyDescent="0.25">
      <c r="B396" s="227" t="s">
        <v>707</v>
      </c>
      <c r="C396" s="17" t="s">
        <v>659</v>
      </c>
      <c r="D396" s="15"/>
      <c r="E396" s="12"/>
      <c r="F396" s="5"/>
      <c r="G396" s="5"/>
      <c r="H396" s="5"/>
      <c r="I396" s="5"/>
      <c r="L396" s="3"/>
    </row>
    <row r="397" spans="2:12" ht="12.4" customHeight="1" x14ac:dyDescent="0.25">
      <c r="B397" s="26" t="s">
        <v>708</v>
      </c>
      <c r="C397" s="6" t="s">
        <v>667</v>
      </c>
      <c r="D397" s="130" t="s">
        <v>15</v>
      </c>
      <c r="E397" s="145"/>
      <c r="F397" s="5"/>
      <c r="G397" s="5"/>
      <c r="H397" s="5"/>
      <c r="I397" s="5"/>
      <c r="L397" s="3"/>
    </row>
    <row r="398" spans="2:12" ht="12.4" customHeight="1" x14ac:dyDescent="0.25">
      <c r="B398" s="26" t="s">
        <v>709</v>
      </c>
      <c r="C398" s="6" t="s">
        <v>669</v>
      </c>
      <c r="D398" s="15" t="s">
        <v>15</v>
      </c>
      <c r="E398" s="145"/>
      <c r="F398" s="5"/>
      <c r="G398" s="5"/>
      <c r="H398" s="5"/>
      <c r="I398" s="5"/>
      <c r="L398" s="3"/>
    </row>
    <row r="399" spans="2:12" ht="12.4" customHeight="1" x14ac:dyDescent="0.25">
      <c r="B399" s="26" t="s">
        <v>710</v>
      </c>
      <c r="C399" s="6" t="s">
        <v>675</v>
      </c>
      <c r="D399" s="130" t="s">
        <v>15</v>
      </c>
      <c r="E399" s="145"/>
      <c r="F399" s="5"/>
      <c r="G399" s="5"/>
      <c r="H399" s="5"/>
      <c r="I399" s="5"/>
      <c r="L399" s="3"/>
    </row>
    <row r="400" spans="2:12" ht="12.4" customHeight="1" x14ac:dyDescent="0.25">
      <c r="B400" s="26" t="s">
        <v>711</v>
      </c>
      <c r="C400" s="6" t="s">
        <v>677</v>
      </c>
      <c r="D400" s="15" t="s">
        <v>15</v>
      </c>
      <c r="E400" s="145"/>
      <c r="F400" s="5"/>
      <c r="G400" s="5"/>
      <c r="H400" s="5"/>
      <c r="I400" s="5"/>
      <c r="L400" s="3"/>
    </row>
    <row r="401" spans="2:12" ht="12.4" customHeight="1" x14ac:dyDescent="0.25">
      <c r="B401" s="227" t="s">
        <v>712</v>
      </c>
      <c r="C401" s="17" t="s">
        <v>713</v>
      </c>
      <c r="D401" s="130"/>
      <c r="E401" s="12"/>
      <c r="F401" s="5"/>
      <c r="G401" s="5"/>
      <c r="H401" s="5"/>
      <c r="I401" s="5"/>
      <c r="L401" s="3"/>
    </row>
    <row r="402" spans="2:12" x14ac:dyDescent="0.25">
      <c r="B402" s="227" t="s">
        <v>714</v>
      </c>
      <c r="C402" s="17" t="s">
        <v>588</v>
      </c>
      <c r="D402" s="15"/>
      <c r="E402" s="12"/>
      <c r="F402" s="5"/>
      <c r="G402" s="5"/>
      <c r="H402" s="5"/>
      <c r="I402" s="5"/>
      <c r="L402" s="3"/>
    </row>
    <row r="403" spans="2:12" x14ac:dyDescent="0.25">
      <c r="B403" s="26" t="s">
        <v>715</v>
      </c>
      <c r="C403" s="6" t="s">
        <v>590</v>
      </c>
      <c r="D403" s="130" t="s">
        <v>1318</v>
      </c>
      <c r="E403" s="12"/>
      <c r="F403" s="5"/>
      <c r="G403" s="5"/>
      <c r="H403" s="5"/>
      <c r="I403" s="5"/>
      <c r="L403" s="3"/>
    </row>
    <row r="404" spans="2:12" x14ac:dyDescent="0.25">
      <c r="B404" s="26" t="s">
        <v>716</v>
      </c>
      <c r="C404" s="6" t="s">
        <v>717</v>
      </c>
      <c r="D404" s="15" t="s">
        <v>1318</v>
      </c>
      <c r="E404" s="12"/>
      <c r="F404" s="5"/>
      <c r="G404" s="5"/>
      <c r="H404" s="5"/>
      <c r="I404" s="5"/>
      <c r="L404" s="3"/>
    </row>
    <row r="405" spans="2:12" x14ac:dyDescent="0.25">
      <c r="B405" s="26" t="s">
        <v>718</v>
      </c>
      <c r="C405" s="6" t="s">
        <v>719</v>
      </c>
      <c r="D405" s="130" t="s">
        <v>1318</v>
      </c>
      <c r="E405" s="12"/>
      <c r="F405" s="5"/>
      <c r="G405" s="5"/>
      <c r="H405" s="5"/>
      <c r="I405" s="5"/>
      <c r="L405" s="3"/>
    </row>
    <row r="406" spans="2:12" x14ac:dyDescent="0.25">
      <c r="B406" s="26" t="s">
        <v>720</v>
      </c>
      <c r="C406" s="6" t="s">
        <v>721</v>
      </c>
      <c r="D406" s="15" t="s">
        <v>1318</v>
      </c>
      <c r="E406" s="12"/>
      <c r="F406" s="5"/>
      <c r="G406" s="5"/>
      <c r="H406" s="5"/>
      <c r="I406" s="5"/>
      <c r="L406" s="3"/>
    </row>
    <row r="407" spans="2:12" x14ac:dyDescent="0.25">
      <c r="B407" s="26" t="s">
        <v>722</v>
      </c>
      <c r="C407" s="6" t="s">
        <v>723</v>
      </c>
      <c r="D407" s="130" t="s">
        <v>1318</v>
      </c>
      <c r="E407" s="12"/>
      <c r="F407" s="5"/>
      <c r="G407" s="5"/>
      <c r="H407" s="5"/>
      <c r="I407" s="5"/>
      <c r="L407" s="3"/>
    </row>
    <row r="408" spans="2:12" x14ac:dyDescent="0.25">
      <c r="B408" s="26" t="s">
        <v>724</v>
      </c>
      <c r="C408" s="6" t="s">
        <v>725</v>
      </c>
      <c r="D408" s="15" t="s">
        <v>1318</v>
      </c>
      <c r="E408" s="12"/>
      <c r="F408" s="5"/>
      <c r="G408" s="5"/>
      <c r="H408" s="5"/>
      <c r="I408" s="5"/>
      <c r="L408" s="3"/>
    </row>
    <row r="409" spans="2:12" ht="12.4" customHeight="1" x14ac:dyDescent="0.25">
      <c r="B409" s="227" t="s">
        <v>726</v>
      </c>
      <c r="C409" s="17" t="s">
        <v>727</v>
      </c>
      <c r="D409" s="130"/>
      <c r="E409" s="12"/>
      <c r="F409" s="5"/>
      <c r="G409" s="5"/>
      <c r="H409" s="5"/>
      <c r="I409" s="5"/>
      <c r="L409" s="3"/>
    </row>
    <row r="410" spans="2:12" ht="12.4" customHeight="1" x14ac:dyDescent="0.25">
      <c r="B410" s="26" t="s">
        <v>728</v>
      </c>
      <c r="C410" s="6" t="s">
        <v>729</v>
      </c>
      <c r="D410" s="15" t="s">
        <v>15</v>
      </c>
      <c r="E410" s="12"/>
      <c r="F410" s="5"/>
      <c r="G410" s="5"/>
      <c r="H410" s="5"/>
      <c r="I410" s="5"/>
      <c r="L410" s="3"/>
    </row>
    <row r="411" spans="2:12" ht="12.4" customHeight="1" x14ac:dyDescent="0.25">
      <c r="B411" s="227" t="s">
        <v>730</v>
      </c>
      <c r="C411" s="17" t="s">
        <v>639</v>
      </c>
      <c r="D411" s="130"/>
      <c r="E411" s="12"/>
      <c r="F411" s="5"/>
      <c r="G411" s="5"/>
      <c r="H411" s="5"/>
      <c r="I411" s="5"/>
      <c r="L411" s="3"/>
    </row>
    <row r="412" spans="2:12" ht="12.4" customHeight="1" x14ac:dyDescent="0.25">
      <c r="B412" s="26" t="s">
        <v>731</v>
      </c>
      <c r="C412" s="6" t="s">
        <v>732</v>
      </c>
      <c r="D412" s="15" t="s">
        <v>1318</v>
      </c>
      <c r="E412" s="12"/>
      <c r="F412" s="5"/>
      <c r="G412" s="5"/>
      <c r="H412" s="5"/>
      <c r="I412" s="5"/>
      <c r="L412" s="3"/>
    </row>
    <row r="413" spans="2:12" ht="12.4" customHeight="1" x14ac:dyDescent="0.25">
      <c r="B413" s="26" t="s">
        <v>733</v>
      </c>
      <c r="C413" s="6" t="s">
        <v>734</v>
      </c>
      <c r="D413" s="130" t="s">
        <v>1318</v>
      </c>
      <c r="E413" s="12"/>
      <c r="F413" s="5"/>
      <c r="G413" s="5"/>
      <c r="H413" s="5"/>
      <c r="I413" s="5"/>
      <c r="L413" s="3"/>
    </row>
    <row r="414" spans="2:12" ht="12.4" customHeight="1" x14ac:dyDescent="0.25">
      <c r="B414" s="26" t="s">
        <v>735</v>
      </c>
      <c r="C414" s="6" t="s">
        <v>736</v>
      </c>
      <c r="D414" s="15" t="s">
        <v>1318</v>
      </c>
      <c r="E414" s="12"/>
      <c r="F414" s="5"/>
      <c r="G414" s="5"/>
      <c r="H414" s="5"/>
      <c r="I414" s="5"/>
      <c r="L414" s="3"/>
    </row>
    <row r="415" spans="2:12" ht="12.4" customHeight="1" x14ac:dyDescent="0.25">
      <c r="B415" s="26" t="s">
        <v>737</v>
      </c>
      <c r="C415" s="6" t="s">
        <v>738</v>
      </c>
      <c r="D415" s="130" t="s">
        <v>1318</v>
      </c>
      <c r="E415" s="12"/>
      <c r="F415" s="5"/>
      <c r="G415" s="5"/>
      <c r="H415" s="5"/>
      <c r="I415" s="5"/>
      <c r="L415" s="3"/>
    </row>
    <row r="416" spans="2:12" ht="12.4" customHeight="1" x14ac:dyDescent="0.25">
      <c r="B416" s="227" t="s">
        <v>739</v>
      </c>
      <c r="C416" s="17" t="s">
        <v>740</v>
      </c>
      <c r="D416" s="15"/>
      <c r="E416" s="12"/>
      <c r="F416" s="5"/>
      <c r="G416" s="5"/>
      <c r="H416" s="5"/>
      <c r="I416" s="5"/>
      <c r="L416" s="3"/>
    </row>
    <row r="417" spans="2:12" ht="12.4" customHeight="1" x14ac:dyDescent="0.25">
      <c r="B417" s="26" t="s">
        <v>741</v>
      </c>
      <c r="C417" s="6" t="s">
        <v>742</v>
      </c>
      <c r="D417" s="130" t="s">
        <v>15</v>
      </c>
      <c r="E417" s="12"/>
      <c r="F417" s="5"/>
      <c r="G417" s="5"/>
      <c r="H417" s="5"/>
      <c r="I417" s="5"/>
      <c r="L417" s="3"/>
    </row>
    <row r="418" spans="2:12" ht="12.4" customHeight="1" x14ac:dyDescent="0.25">
      <c r="B418" s="26" t="s">
        <v>743</v>
      </c>
      <c r="C418" s="6" t="s">
        <v>744</v>
      </c>
      <c r="D418" s="15" t="s">
        <v>15</v>
      </c>
      <c r="E418" s="12"/>
      <c r="F418" s="5"/>
      <c r="G418" s="5"/>
      <c r="H418" s="5"/>
      <c r="I418" s="5"/>
      <c r="L418" s="3"/>
    </row>
    <row r="419" spans="2:12" ht="12.4" customHeight="1" x14ac:dyDescent="0.25">
      <c r="B419" s="26" t="s">
        <v>1868</v>
      </c>
      <c r="C419" s="6" t="s">
        <v>746</v>
      </c>
      <c r="D419" s="130" t="s">
        <v>15</v>
      </c>
      <c r="E419" s="12"/>
      <c r="F419" s="5"/>
      <c r="G419" s="5"/>
      <c r="H419" s="5"/>
      <c r="I419" s="5"/>
      <c r="L419" s="3"/>
    </row>
    <row r="420" spans="2:12" ht="12.4" customHeight="1" x14ac:dyDescent="0.25">
      <c r="B420" s="227" t="s">
        <v>747</v>
      </c>
      <c r="C420" s="17" t="s">
        <v>592</v>
      </c>
      <c r="D420" s="15"/>
      <c r="E420" s="12"/>
      <c r="F420" s="5"/>
      <c r="G420" s="5"/>
      <c r="H420" s="5"/>
      <c r="I420" s="5"/>
      <c r="L420" s="3"/>
    </row>
    <row r="421" spans="2:12" ht="12.4" customHeight="1" x14ac:dyDescent="0.25">
      <c r="B421" s="26" t="s">
        <v>748</v>
      </c>
      <c r="C421" s="6" t="s">
        <v>749</v>
      </c>
      <c r="D421" s="130" t="s">
        <v>15</v>
      </c>
      <c r="E421" s="12"/>
      <c r="F421" s="5"/>
      <c r="G421" s="5"/>
      <c r="H421" s="5"/>
      <c r="I421" s="5"/>
      <c r="L421" s="3"/>
    </row>
    <row r="422" spans="2:12" ht="12.4" customHeight="1" x14ac:dyDescent="0.25">
      <c r="B422" s="227" t="s">
        <v>750</v>
      </c>
      <c r="C422" s="17" t="s">
        <v>751</v>
      </c>
      <c r="D422" s="15"/>
      <c r="E422" s="12"/>
      <c r="F422" s="5"/>
      <c r="G422" s="5"/>
      <c r="H422" s="5"/>
      <c r="I422" s="5"/>
      <c r="L422" s="3"/>
    </row>
    <row r="423" spans="2:12" ht="12.4" customHeight="1" x14ac:dyDescent="0.25">
      <c r="B423" s="26" t="s">
        <v>1968</v>
      </c>
      <c r="C423" s="6" t="s">
        <v>753</v>
      </c>
      <c r="D423" s="130" t="s">
        <v>15</v>
      </c>
      <c r="E423" s="12"/>
      <c r="F423" s="5"/>
      <c r="G423" s="5"/>
      <c r="H423" s="5"/>
      <c r="I423" s="5"/>
      <c r="L423" s="3"/>
    </row>
    <row r="424" spans="2:12" x14ac:dyDescent="0.25">
      <c r="B424" s="227" t="s">
        <v>754</v>
      </c>
      <c r="C424" s="70" t="s">
        <v>755</v>
      </c>
      <c r="D424" s="15"/>
      <c r="E424" s="12"/>
      <c r="F424" s="5"/>
      <c r="G424" s="5"/>
      <c r="H424" s="5"/>
      <c r="I424" s="5"/>
      <c r="L424" s="3"/>
    </row>
    <row r="425" spans="2:12" x14ac:dyDescent="0.25">
      <c r="B425" s="227" t="s">
        <v>756</v>
      </c>
      <c r="C425" s="17" t="s">
        <v>539</v>
      </c>
      <c r="D425" s="130"/>
      <c r="E425" s="12"/>
      <c r="F425" s="5"/>
      <c r="G425" s="5"/>
      <c r="H425" s="5"/>
      <c r="I425" s="5"/>
      <c r="L425" s="3"/>
    </row>
    <row r="426" spans="2:12" x14ac:dyDescent="0.25">
      <c r="B426" s="26" t="s">
        <v>757</v>
      </c>
      <c r="C426" s="6" t="s">
        <v>1867</v>
      </c>
      <c r="D426" s="15" t="s">
        <v>33</v>
      </c>
      <c r="E426" s="12"/>
      <c r="F426" s="5"/>
      <c r="G426" s="5"/>
      <c r="H426" s="5"/>
      <c r="I426" s="5"/>
      <c r="L426" s="3"/>
    </row>
    <row r="427" spans="2:12" x14ac:dyDescent="0.25">
      <c r="B427" s="26" t="s">
        <v>758</v>
      </c>
      <c r="C427" s="6" t="s">
        <v>543</v>
      </c>
      <c r="D427" s="130" t="s">
        <v>33</v>
      </c>
      <c r="E427" s="12"/>
      <c r="F427" s="5"/>
      <c r="G427" s="5"/>
      <c r="H427" s="5"/>
      <c r="I427" s="5"/>
      <c r="L427" s="3"/>
    </row>
    <row r="428" spans="2:12" x14ac:dyDescent="0.25">
      <c r="B428" s="26" t="s">
        <v>759</v>
      </c>
      <c r="C428" s="6" t="s">
        <v>760</v>
      </c>
      <c r="D428" s="15" t="s">
        <v>33</v>
      </c>
      <c r="E428" s="12"/>
      <c r="F428" s="5"/>
      <c r="G428" s="5"/>
      <c r="H428" s="5"/>
      <c r="I428" s="5"/>
      <c r="L428" s="3"/>
    </row>
    <row r="429" spans="2:12" x14ac:dyDescent="0.25">
      <c r="B429" s="227" t="s">
        <v>761</v>
      </c>
      <c r="C429" s="17" t="s">
        <v>547</v>
      </c>
      <c r="D429" s="130"/>
      <c r="E429" s="12"/>
      <c r="F429" s="5"/>
      <c r="G429" s="5"/>
      <c r="H429" s="5"/>
      <c r="I429" s="5"/>
      <c r="L429" s="3"/>
    </row>
    <row r="430" spans="2:12" x14ac:dyDescent="0.25">
      <c r="B430" s="26" t="s">
        <v>762</v>
      </c>
      <c r="C430" s="6" t="s">
        <v>763</v>
      </c>
      <c r="D430" s="15" t="s">
        <v>1318</v>
      </c>
      <c r="E430" s="12"/>
      <c r="F430" s="5"/>
      <c r="G430" s="5"/>
      <c r="H430" s="5"/>
      <c r="I430" s="5"/>
      <c r="L430" s="3"/>
    </row>
    <row r="431" spans="2:12" x14ac:dyDescent="0.25">
      <c r="B431" s="26" t="s">
        <v>764</v>
      </c>
      <c r="C431" s="71" t="s">
        <v>765</v>
      </c>
      <c r="D431" s="130" t="s">
        <v>1318</v>
      </c>
      <c r="E431" s="12"/>
      <c r="F431" s="5"/>
      <c r="G431" s="5"/>
      <c r="H431" s="5"/>
      <c r="I431" s="5"/>
      <c r="L431" s="3"/>
    </row>
    <row r="432" spans="2:12" x14ac:dyDescent="0.25">
      <c r="B432" s="26" t="s">
        <v>766</v>
      </c>
      <c r="C432" s="72" t="s">
        <v>767</v>
      </c>
      <c r="D432" s="15" t="s">
        <v>1318</v>
      </c>
      <c r="E432" s="12"/>
      <c r="F432" s="5"/>
      <c r="G432" s="5"/>
      <c r="H432" s="5"/>
      <c r="I432" s="5"/>
      <c r="L432" s="3"/>
    </row>
    <row r="433" spans="2:12" x14ac:dyDescent="0.25">
      <c r="B433" s="227" t="s">
        <v>768</v>
      </c>
      <c r="C433" s="73" t="s">
        <v>769</v>
      </c>
      <c r="D433" s="130"/>
      <c r="E433" s="12"/>
      <c r="F433" s="5"/>
      <c r="G433" s="5"/>
      <c r="H433" s="5"/>
      <c r="I433" s="5"/>
      <c r="L433" s="3"/>
    </row>
    <row r="434" spans="2:12" x14ac:dyDescent="0.25">
      <c r="B434" s="26" t="s">
        <v>770</v>
      </c>
      <c r="C434" s="69" t="s">
        <v>771</v>
      </c>
      <c r="D434" s="15" t="s">
        <v>15</v>
      </c>
      <c r="E434" s="12"/>
      <c r="F434" s="5"/>
      <c r="G434" s="5"/>
      <c r="H434" s="5"/>
      <c r="I434" s="5"/>
      <c r="L434" s="3"/>
    </row>
    <row r="435" spans="2:12" x14ac:dyDescent="0.25">
      <c r="B435" s="227" t="s">
        <v>772</v>
      </c>
      <c r="C435" s="73" t="s">
        <v>773</v>
      </c>
      <c r="D435" s="130"/>
      <c r="E435" s="12"/>
      <c r="F435" s="5"/>
      <c r="G435" s="5"/>
      <c r="H435" s="5"/>
      <c r="I435" s="5"/>
      <c r="L435" s="3"/>
    </row>
    <row r="436" spans="2:12" x14ac:dyDescent="0.25">
      <c r="B436" s="26" t="s">
        <v>774</v>
      </c>
      <c r="C436" s="73" t="s">
        <v>775</v>
      </c>
      <c r="D436" s="15"/>
      <c r="E436" s="12"/>
      <c r="F436" s="5"/>
      <c r="G436" s="5"/>
      <c r="H436" s="5"/>
      <c r="I436" s="5"/>
      <c r="L436" s="3"/>
    </row>
    <row r="437" spans="2:12" x14ac:dyDescent="0.25">
      <c r="B437" s="26" t="s">
        <v>776</v>
      </c>
      <c r="C437" s="69" t="s">
        <v>777</v>
      </c>
      <c r="D437" s="130" t="s">
        <v>15</v>
      </c>
      <c r="E437" s="12"/>
      <c r="F437" s="5"/>
      <c r="G437" s="5"/>
      <c r="H437" s="5"/>
      <c r="I437" s="5"/>
      <c r="L437" s="3"/>
    </row>
    <row r="438" spans="2:12" x14ac:dyDescent="0.25">
      <c r="B438" s="26" t="s">
        <v>778</v>
      </c>
      <c r="C438" s="6" t="s">
        <v>779</v>
      </c>
      <c r="D438" s="15"/>
      <c r="E438" s="12"/>
      <c r="F438" s="5"/>
      <c r="G438" s="5"/>
      <c r="H438" s="5"/>
      <c r="I438" s="5"/>
      <c r="L438" s="3"/>
    </row>
    <row r="439" spans="2:12" x14ac:dyDescent="0.25">
      <c r="B439" s="26" t="s">
        <v>780</v>
      </c>
      <c r="C439" s="69" t="s">
        <v>781</v>
      </c>
      <c r="D439" s="130" t="s">
        <v>15</v>
      </c>
      <c r="E439" s="12"/>
      <c r="F439" s="5"/>
      <c r="G439" s="5"/>
      <c r="H439" s="5"/>
      <c r="I439" s="5"/>
      <c r="L439" s="3"/>
    </row>
    <row r="440" spans="2:12" x14ac:dyDescent="0.25">
      <c r="B440" s="227" t="s">
        <v>782</v>
      </c>
      <c r="C440" s="17" t="s">
        <v>783</v>
      </c>
      <c r="D440" s="15"/>
      <c r="E440" s="12"/>
      <c r="F440" s="5"/>
      <c r="G440" s="5"/>
      <c r="H440" s="5"/>
      <c r="I440" s="5"/>
      <c r="L440" s="3"/>
    </row>
    <row r="441" spans="2:12" x14ac:dyDescent="0.25">
      <c r="B441" s="26" t="s">
        <v>784</v>
      </c>
      <c r="C441" s="69" t="s">
        <v>785</v>
      </c>
      <c r="D441" s="130" t="s">
        <v>15</v>
      </c>
      <c r="E441" s="12"/>
      <c r="F441" s="5"/>
      <c r="G441" s="5"/>
      <c r="H441" s="5"/>
      <c r="I441" s="5"/>
      <c r="L441" s="3"/>
    </row>
    <row r="442" spans="2:12" x14ac:dyDescent="0.25">
      <c r="B442" s="26" t="s">
        <v>786</v>
      </c>
      <c r="C442" s="17" t="s">
        <v>787</v>
      </c>
      <c r="D442" s="15"/>
      <c r="E442" s="12"/>
      <c r="F442" s="5"/>
      <c r="G442" s="5"/>
      <c r="H442" s="5"/>
      <c r="I442" s="5"/>
      <c r="L442" s="3"/>
    </row>
    <row r="443" spans="2:12" x14ac:dyDescent="0.25">
      <c r="B443" s="26" t="s">
        <v>788</v>
      </c>
      <c r="C443" s="74" t="s">
        <v>789</v>
      </c>
      <c r="D443" s="130" t="s">
        <v>15</v>
      </c>
      <c r="E443" s="12"/>
      <c r="F443" s="5"/>
      <c r="G443" s="5"/>
      <c r="H443" s="5"/>
      <c r="I443" s="5"/>
      <c r="L443" s="3"/>
    </row>
    <row r="444" spans="2:12" x14ac:dyDescent="0.25">
      <c r="B444" s="227" t="s">
        <v>790</v>
      </c>
      <c r="C444" s="73" t="s">
        <v>791</v>
      </c>
      <c r="D444" s="15"/>
      <c r="E444" s="12"/>
      <c r="F444" s="5"/>
      <c r="G444" s="5"/>
      <c r="H444" s="5"/>
      <c r="I444" s="5"/>
      <c r="L444" s="3"/>
    </row>
    <row r="445" spans="2:12" x14ac:dyDescent="0.25">
      <c r="B445" s="26" t="s">
        <v>792</v>
      </c>
      <c r="C445" s="69" t="s">
        <v>793</v>
      </c>
      <c r="D445" s="15" t="s">
        <v>15</v>
      </c>
      <c r="E445" s="12"/>
      <c r="F445" s="5"/>
      <c r="G445" s="5"/>
      <c r="H445" s="5"/>
      <c r="I445" s="5"/>
      <c r="L445" s="3"/>
    </row>
    <row r="446" spans="2:12" x14ac:dyDescent="0.25">
      <c r="B446" s="26" t="s">
        <v>794</v>
      </c>
      <c r="C446" s="69" t="s">
        <v>795</v>
      </c>
      <c r="D446" s="130" t="s">
        <v>15</v>
      </c>
      <c r="E446" s="12"/>
      <c r="F446" s="5"/>
      <c r="G446" s="5"/>
      <c r="H446" s="5"/>
      <c r="I446" s="5"/>
      <c r="L446" s="3"/>
    </row>
    <row r="447" spans="2:12" x14ac:dyDescent="0.25">
      <c r="B447" s="227" t="s">
        <v>796</v>
      </c>
      <c r="C447" s="17" t="s">
        <v>797</v>
      </c>
      <c r="D447" s="15"/>
      <c r="E447" s="12"/>
      <c r="F447" s="5"/>
      <c r="G447" s="5"/>
      <c r="H447" s="5"/>
      <c r="I447" s="5"/>
      <c r="L447" s="3"/>
    </row>
    <row r="448" spans="2:12" x14ac:dyDescent="0.25">
      <c r="B448" s="227" t="s">
        <v>798</v>
      </c>
      <c r="C448" s="17" t="s">
        <v>539</v>
      </c>
      <c r="D448" s="15"/>
      <c r="E448" s="12"/>
      <c r="F448" s="5"/>
      <c r="G448" s="5"/>
      <c r="H448" s="5"/>
      <c r="I448" s="5"/>
      <c r="L448" s="3"/>
    </row>
    <row r="449" spans="2:12" x14ac:dyDescent="0.25">
      <c r="B449" s="26" t="s">
        <v>799</v>
      </c>
      <c r="C449" s="6" t="s">
        <v>1867</v>
      </c>
      <c r="D449" s="130" t="s">
        <v>33</v>
      </c>
      <c r="E449" s="12"/>
      <c r="F449" s="5"/>
      <c r="G449" s="5"/>
      <c r="H449" s="5"/>
      <c r="I449" s="5"/>
      <c r="L449" s="3"/>
    </row>
    <row r="450" spans="2:12" x14ac:dyDescent="0.25">
      <c r="B450" s="26" t="s">
        <v>800</v>
      </c>
      <c r="C450" s="6" t="s">
        <v>543</v>
      </c>
      <c r="D450" s="15" t="s">
        <v>33</v>
      </c>
      <c r="E450" s="12"/>
      <c r="F450" s="5"/>
      <c r="G450" s="5"/>
      <c r="H450" s="5"/>
      <c r="I450" s="5"/>
      <c r="L450" s="3"/>
    </row>
    <row r="451" spans="2:12" x14ac:dyDescent="0.25">
      <c r="B451" s="26" t="s">
        <v>801</v>
      </c>
      <c r="C451" s="6" t="s">
        <v>637</v>
      </c>
      <c r="D451" s="15" t="s">
        <v>33</v>
      </c>
      <c r="E451" s="12"/>
      <c r="F451" s="5"/>
      <c r="G451" s="5"/>
      <c r="H451" s="5"/>
      <c r="I451" s="5"/>
      <c r="L451" s="3"/>
    </row>
    <row r="452" spans="2:12" x14ac:dyDescent="0.25">
      <c r="B452" s="227" t="s">
        <v>802</v>
      </c>
      <c r="C452" s="17" t="s">
        <v>547</v>
      </c>
      <c r="D452" s="130"/>
      <c r="E452" s="12"/>
      <c r="F452" s="5"/>
      <c r="G452" s="5"/>
      <c r="H452" s="5"/>
      <c r="I452" s="5"/>
      <c r="L452" s="3"/>
    </row>
    <row r="453" spans="2:12" x14ac:dyDescent="0.25">
      <c r="B453" s="26" t="s">
        <v>803</v>
      </c>
      <c r="C453" s="6" t="s">
        <v>804</v>
      </c>
      <c r="D453" s="15" t="s">
        <v>1318</v>
      </c>
      <c r="E453" s="12"/>
      <c r="F453" s="5"/>
      <c r="G453" s="5"/>
      <c r="H453" s="5"/>
      <c r="I453" s="5"/>
      <c r="L453" s="3"/>
    </row>
    <row r="454" spans="2:12" x14ac:dyDescent="0.25">
      <c r="B454" s="26" t="s">
        <v>805</v>
      </c>
      <c r="C454" s="6" t="s">
        <v>806</v>
      </c>
      <c r="D454" s="15" t="s">
        <v>1318</v>
      </c>
      <c r="E454" s="12"/>
      <c r="F454" s="5"/>
      <c r="G454" s="5"/>
      <c r="H454" s="5"/>
      <c r="I454" s="5"/>
      <c r="L454" s="3"/>
    </row>
    <row r="455" spans="2:12" x14ac:dyDescent="0.25">
      <c r="B455" s="26" t="s">
        <v>807</v>
      </c>
      <c r="C455" s="6" t="s">
        <v>808</v>
      </c>
      <c r="D455" s="130" t="s">
        <v>1318</v>
      </c>
      <c r="E455" s="12"/>
      <c r="F455" s="5"/>
      <c r="G455" s="5"/>
      <c r="H455" s="5"/>
      <c r="I455" s="5"/>
      <c r="L455" s="3"/>
    </row>
    <row r="456" spans="2:12" x14ac:dyDescent="0.25">
      <c r="B456" s="227" t="s">
        <v>809</v>
      </c>
      <c r="C456" s="17" t="s">
        <v>810</v>
      </c>
      <c r="D456" s="15"/>
      <c r="E456" s="12"/>
      <c r="F456" s="5"/>
      <c r="G456" s="5"/>
      <c r="H456" s="5"/>
      <c r="I456" s="5"/>
      <c r="L456" s="3"/>
    </row>
    <row r="457" spans="2:12" x14ac:dyDescent="0.25">
      <c r="B457" s="26" t="s">
        <v>811</v>
      </c>
      <c r="C457" s="6" t="s">
        <v>812</v>
      </c>
      <c r="D457" s="15" t="s">
        <v>1318</v>
      </c>
      <c r="E457" s="12"/>
      <c r="F457" s="5"/>
      <c r="G457" s="5"/>
      <c r="H457" s="5"/>
      <c r="I457" s="5"/>
      <c r="L457" s="3"/>
    </row>
    <row r="458" spans="2:12" x14ac:dyDescent="0.25">
      <c r="B458" s="227" t="s">
        <v>813</v>
      </c>
      <c r="C458" s="17" t="s">
        <v>659</v>
      </c>
      <c r="D458" s="130"/>
      <c r="E458" s="12"/>
      <c r="F458" s="5"/>
      <c r="G458" s="5"/>
      <c r="H458" s="5"/>
      <c r="I458" s="5"/>
      <c r="L458" s="3"/>
    </row>
    <row r="459" spans="2:12" x14ac:dyDescent="0.25">
      <c r="B459" s="26" t="s">
        <v>814</v>
      </c>
      <c r="C459" s="6" t="s">
        <v>815</v>
      </c>
      <c r="D459" s="15" t="s">
        <v>15</v>
      </c>
      <c r="E459" s="12"/>
      <c r="F459" s="5"/>
      <c r="G459" s="5"/>
      <c r="H459" s="5"/>
      <c r="I459" s="5"/>
      <c r="L459" s="3"/>
    </row>
    <row r="460" spans="2:12" x14ac:dyDescent="0.25">
      <c r="B460" s="26" t="s">
        <v>816</v>
      </c>
      <c r="C460" s="6" t="s">
        <v>817</v>
      </c>
      <c r="D460" s="15" t="s">
        <v>15</v>
      </c>
      <c r="E460" s="12"/>
      <c r="F460" s="5"/>
      <c r="G460" s="5"/>
      <c r="H460" s="5"/>
      <c r="I460" s="5"/>
      <c r="L460" s="3"/>
    </row>
    <row r="461" spans="2:12" x14ac:dyDescent="0.25">
      <c r="B461" s="227" t="s">
        <v>818</v>
      </c>
      <c r="C461" s="17" t="s">
        <v>148</v>
      </c>
      <c r="D461" s="130"/>
      <c r="E461" s="12"/>
      <c r="F461" s="5"/>
      <c r="G461" s="5"/>
      <c r="H461" s="5"/>
      <c r="I461" s="5"/>
      <c r="L461" s="3"/>
    </row>
    <row r="462" spans="2:12" x14ac:dyDescent="0.25">
      <c r="B462" s="26" t="s">
        <v>819</v>
      </c>
      <c r="C462" s="6" t="s">
        <v>820</v>
      </c>
      <c r="D462" s="15" t="s">
        <v>15</v>
      </c>
      <c r="E462" s="12"/>
      <c r="F462" s="5"/>
      <c r="G462" s="5"/>
      <c r="H462" s="5"/>
      <c r="I462" s="5"/>
      <c r="L462" s="3"/>
    </row>
    <row r="463" spans="2:12" x14ac:dyDescent="0.25">
      <c r="B463" s="227" t="s">
        <v>821</v>
      </c>
      <c r="C463" s="17" t="s">
        <v>822</v>
      </c>
      <c r="D463" s="15"/>
      <c r="E463" s="12"/>
      <c r="F463" s="5"/>
      <c r="G463" s="5"/>
      <c r="H463" s="5"/>
      <c r="I463" s="5"/>
      <c r="L463" s="3"/>
    </row>
    <row r="464" spans="2:12" x14ac:dyDescent="0.25">
      <c r="B464" s="26" t="s">
        <v>823</v>
      </c>
      <c r="C464" s="6" t="s">
        <v>822</v>
      </c>
      <c r="D464" s="130" t="s">
        <v>15</v>
      </c>
      <c r="E464" s="12"/>
      <c r="F464" s="5"/>
      <c r="G464" s="5"/>
      <c r="H464" s="5"/>
      <c r="I464" s="5"/>
      <c r="L464" s="3"/>
    </row>
    <row r="465" spans="1:12" x14ac:dyDescent="0.25">
      <c r="B465" s="227" t="s">
        <v>824</v>
      </c>
      <c r="C465" s="17" t="s">
        <v>825</v>
      </c>
      <c r="D465" s="15"/>
      <c r="E465" s="12"/>
      <c r="F465" s="5"/>
      <c r="G465" s="5"/>
      <c r="H465" s="5"/>
      <c r="I465" s="5"/>
      <c r="L465" s="3"/>
    </row>
    <row r="466" spans="1:12" x14ac:dyDescent="0.25">
      <c r="B466" s="26" t="s">
        <v>826</v>
      </c>
      <c r="C466" s="6" t="s">
        <v>827</v>
      </c>
      <c r="D466" s="15" t="s">
        <v>15</v>
      </c>
      <c r="E466" s="12"/>
      <c r="F466" s="5"/>
      <c r="G466" s="5"/>
      <c r="H466" s="5"/>
      <c r="I466" s="5"/>
      <c r="L466" s="3"/>
    </row>
    <row r="467" spans="1:12" x14ac:dyDescent="0.25">
      <c r="B467" s="227" t="s">
        <v>828</v>
      </c>
      <c r="C467" s="17" t="s">
        <v>829</v>
      </c>
      <c r="D467" s="130"/>
      <c r="E467" s="12"/>
      <c r="F467" s="5"/>
      <c r="G467" s="5"/>
      <c r="H467" s="5"/>
      <c r="I467" s="5"/>
      <c r="L467" s="3"/>
    </row>
    <row r="468" spans="1:12" x14ac:dyDescent="0.25">
      <c r="B468" s="26" t="s">
        <v>830</v>
      </c>
      <c r="C468" s="6" t="s">
        <v>831</v>
      </c>
      <c r="D468" s="15" t="s">
        <v>15</v>
      </c>
      <c r="E468" s="12"/>
      <c r="F468" s="5"/>
      <c r="G468" s="5"/>
      <c r="H468" s="5"/>
      <c r="I468" s="5"/>
      <c r="L468" s="3"/>
    </row>
    <row r="469" spans="1:12" x14ac:dyDescent="0.25">
      <c r="B469" s="227" t="s">
        <v>832</v>
      </c>
      <c r="C469" s="17" t="s">
        <v>592</v>
      </c>
      <c r="D469" s="15"/>
      <c r="E469" s="12"/>
      <c r="F469" s="5"/>
      <c r="G469" s="5"/>
      <c r="H469" s="5"/>
      <c r="I469" s="5"/>
      <c r="L469" s="3"/>
    </row>
    <row r="470" spans="1:12" x14ac:dyDescent="0.25">
      <c r="B470" s="26" t="s">
        <v>833</v>
      </c>
      <c r="C470" s="6" t="s">
        <v>834</v>
      </c>
      <c r="D470" s="130" t="s">
        <v>15</v>
      </c>
      <c r="E470" s="12"/>
      <c r="F470" s="5"/>
      <c r="G470" s="5"/>
      <c r="H470" s="5"/>
      <c r="I470" s="5"/>
      <c r="L470" s="3"/>
    </row>
    <row r="471" spans="1:12" x14ac:dyDescent="0.25">
      <c r="B471" s="227" t="s">
        <v>835</v>
      </c>
      <c r="C471" s="70" t="s">
        <v>836</v>
      </c>
      <c r="D471" s="15"/>
      <c r="E471" s="12"/>
      <c r="F471" s="5"/>
      <c r="G471" s="5"/>
      <c r="H471" s="5"/>
      <c r="I471" s="5"/>
      <c r="L471" s="3"/>
    </row>
    <row r="472" spans="1:12" x14ac:dyDescent="0.25">
      <c r="B472" s="227" t="s">
        <v>837</v>
      </c>
      <c r="C472" s="17" t="s">
        <v>838</v>
      </c>
      <c r="D472" s="15"/>
      <c r="E472" s="12"/>
      <c r="F472" s="5"/>
      <c r="G472" s="5"/>
      <c r="H472" s="5"/>
      <c r="I472" s="5"/>
      <c r="L472" s="3"/>
    </row>
    <row r="473" spans="1:12" x14ac:dyDescent="0.25">
      <c r="B473" s="26" t="s">
        <v>839</v>
      </c>
      <c r="C473" s="75" t="s">
        <v>840</v>
      </c>
      <c r="D473" s="130" t="s">
        <v>15</v>
      </c>
      <c r="E473" s="12"/>
      <c r="F473" s="5"/>
      <c r="G473" s="5"/>
      <c r="H473" s="5"/>
      <c r="I473" s="5"/>
      <c r="L473" s="3"/>
    </row>
    <row r="474" spans="1:12" x14ac:dyDescent="0.25">
      <c r="B474" s="227" t="s">
        <v>841</v>
      </c>
      <c r="C474" s="17" t="s">
        <v>842</v>
      </c>
      <c r="D474" s="15"/>
      <c r="E474" s="12"/>
      <c r="F474" s="5"/>
      <c r="G474" s="5"/>
      <c r="H474" s="5"/>
      <c r="I474" s="5"/>
      <c r="L474" s="3"/>
    </row>
    <row r="475" spans="1:12" x14ac:dyDescent="0.25">
      <c r="B475" s="26" t="s">
        <v>843</v>
      </c>
      <c r="C475" s="6" t="s">
        <v>844</v>
      </c>
      <c r="D475" s="15" t="s">
        <v>15</v>
      </c>
      <c r="E475" s="12"/>
      <c r="F475" s="5"/>
      <c r="G475" s="5"/>
      <c r="H475" s="5"/>
      <c r="I475" s="5"/>
      <c r="L475" s="3"/>
    </row>
    <row r="476" spans="1:12" x14ac:dyDescent="0.25">
      <c r="B476" s="26" t="s">
        <v>845</v>
      </c>
      <c r="C476" s="6" t="s">
        <v>846</v>
      </c>
      <c r="D476" s="130" t="s">
        <v>15</v>
      </c>
      <c r="E476" s="12"/>
      <c r="F476" s="5"/>
      <c r="G476" s="5"/>
      <c r="H476" s="5"/>
      <c r="I476" s="5"/>
      <c r="L476" s="3"/>
    </row>
    <row r="477" spans="1:12" x14ac:dyDescent="0.25">
      <c r="B477" s="26" t="s">
        <v>847</v>
      </c>
      <c r="C477" s="6" t="s">
        <v>848</v>
      </c>
      <c r="D477" s="15" t="s">
        <v>15</v>
      </c>
      <c r="E477" s="12"/>
      <c r="F477" s="5"/>
      <c r="G477" s="5"/>
      <c r="H477" s="5"/>
      <c r="I477" s="5"/>
      <c r="L477" s="3"/>
    </row>
    <row r="478" spans="1:12" x14ac:dyDescent="0.25">
      <c r="B478" s="26" t="s">
        <v>849</v>
      </c>
      <c r="C478" s="6" t="s">
        <v>850</v>
      </c>
      <c r="D478" s="15" t="s">
        <v>15</v>
      </c>
      <c r="E478" s="12"/>
      <c r="F478" s="5"/>
      <c r="G478" s="5"/>
      <c r="H478" s="5"/>
      <c r="I478" s="5"/>
      <c r="L478" s="3"/>
    </row>
    <row r="479" spans="1:12" x14ac:dyDescent="0.25">
      <c r="B479" s="227" t="s">
        <v>851</v>
      </c>
      <c r="C479" s="17" t="s">
        <v>852</v>
      </c>
      <c r="D479" s="130"/>
      <c r="E479" s="12"/>
      <c r="F479" s="5"/>
      <c r="G479" s="5"/>
      <c r="H479" s="5"/>
      <c r="I479" s="5"/>
      <c r="L479" s="3"/>
    </row>
    <row r="480" spans="1:12" x14ac:dyDescent="0.25">
      <c r="A480" s="215"/>
      <c r="B480" s="26" t="s">
        <v>853</v>
      </c>
      <c r="C480" s="39" t="s">
        <v>854</v>
      </c>
      <c r="D480" s="15" t="s">
        <v>15</v>
      </c>
      <c r="E480" s="12"/>
      <c r="F480" s="5"/>
      <c r="G480" s="5"/>
      <c r="H480" s="5"/>
      <c r="I480" s="5"/>
      <c r="L480" s="3"/>
    </row>
    <row r="481" spans="1:12" x14ac:dyDescent="0.25">
      <c r="A481" s="215"/>
      <c r="B481" s="26" t="s">
        <v>855</v>
      </c>
      <c r="C481" s="39" t="s">
        <v>856</v>
      </c>
      <c r="D481" s="15" t="s">
        <v>15</v>
      </c>
      <c r="E481" s="12"/>
      <c r="F481" s="5"/>
      <c r="G481" s="5"/>
      <c r="H481" s="5"/>
      <c r="I481" s="5"/>
      <c r="L481" s="3"/>
    </row>
    <row r="482" spans="1:12" x14ac:dyDescent="0.25">
      <c r="A482" s="215"/>
      <c r="B482" s="26" t="s">
        <v>857</v>
      </c>
      <c r="C482" s="39" t="s">
        <v>858</v>
      </c>
      <c r="D482" s="130" t="s">
        <v>15</v>
      </c>
      <c r="E482" s="12"/>
      <c r="F482" s="5"/>
      <c r="G482" s="5"/>
      <c r="H482" s="5"/>
      <c r="I482" s="5"/>
      <c r="L482" s="3"/>
    </row>
    <row r="483" spans="1:12" x14ac:dyDescent="0.25">
      <c r="A483" s="215"/>
      <c r="B483" s="26" t="s">
        <v>859</v>
      </c>
      <c r="C483" s="39" t="s">
        <v>860</v>
      </c>
      <c r="D483" s="15" t="s">
        <v>15</v>
      </c>
      <c r="E483" s="12"/>
      <c r="F483" s="5"/>
      <c r="G483" s="5"/>
      <c r="H483" s="5"/>
      <c r="I483" s="5"/>
      <c r="L483" s="3"/>
    </row>
    <row r="484" spans="1:12" x14ac:dyDescent="0.25">
      <c r="A484" s="215"/>
      <c r="B484" s="26" t="s">
        <v>861</v>
      </c>
      <c r="C484" s="39" t="s">
        <v>862</v>
      </c>
      <c r="D484" s="15" t="s">
        <v>15</v>
      </c>
      <c r="E484" s="12"/>
      <c r="F484" s="5"/>
      <c r="G484" s="5"/>
      <c r="H484" s="5"/>
      <c r="I484" s="5"/>
      <c r="L484" s="3"/>
    </row>
    <row r="485" spans="1:12" x14ac:dyDescent="0.25">
      <c r="A485" s="215"/>
      <c r="B485" s="26" t="s">
        <v>863</v>
      </c>
      <c r="C485" s="39" t="s">
        <v>864</v>
      </c>
      <c r="D485" s="130" t="s">
        <v>15</v>
      </c>
      <c r="E485" s="12"/>
      <c r="F485" s="5"/>
      <c r="G485" s="5"/>
      <c r="H485" s="5"/>
      <c r="I485" s="5"/>
      <c r="L485" s="3"/>
    </row>
    <row r="486" spans="1:12" x14ac:dyDescent="0.25">
      <c r="A486" s="215"/>
      <c r="B486" s="26" t="s">
        <v>865</v>
      </c>
      <c r="C486" s="39" t="s">
        <v>866</v>
      </c>
      <c r="D486" s="15" t="s">
        <v>15</v>
      </c>
      <c r="E486" s="12"/>
      <c r="F486" s="5"/>
      <c r="G486" s="5"/>
      <c r="H486" s="5"/>
      <c r="I486" s="5"/>
      <c r="L486" s="3"/>
    </row>
    <row r="487" spans="1:12" x14ac:dyDescent="0.25">
      <c r="A487" s="215"/>
      <c r="B487" s="26" t="s">
        <v>867</v>
      </c>
      <c r="C487" s="39" t="s">
        <v>868</v>
      </c>
      <c r="D487" s="15" t="s">
        <v>15</v>
      </c>
      <c r="E487" s="12"/>
      <c r="F487" s="5"/>
      <c r="G487" s="5"/>
      <c r="H487" s="5"/>
      <c r="I487" s="5"/>
      <c r="L487" s="3"/>
    </row>
    <row r="488" spans="1:12" x14ac:dyDescent="0.25">
      <c r="A488" s="215"/>
      <c r="B488" s="26" t="s">
        <v>869</v>
      </c>
      <c r="C488" s="39" t="s">
        <v>870</v>
      </c>
      <c r="D488" s="130" t="s">
        <v>15</v>
      </c>
      <c r="E488" s="12"/>
      <c r="F488" s="5"/>
      <c r="G488" s="5"/>
      <c r="H488" s="5"/>
      <c r="I488" s="5"/>
      <c r="L488" s="3"/>
    </row>
    <row r="489" spans="1:12" x14ac:dyDescent="0.25">
      <c r="B489" s="26" t="s">
        <v>871</v>
      </c>
      <c r="C489" s="39" t="s">
        <v>872</v>
      </c>
      <c r="D489" s="15" t="s">
        <v>15</v>
      </c>
      <c r="E489" s="12"/>
      <c r="F489" s="5"/>
      <c r="G489" s="5"/>
      <c r="H489" s="5"/>
      <c r="I489" s="5"/>
      <c r="L489" s="3"/>
    </row>
    <row r="490" spans="1:12" x14ac:dyDescent="0.25">
      <c r="B490" s="227" t="s">
        <v>873</v>
      </c>
      <c r="C490" s="76" t="s">
        <v>874</v>
      </c>
      <c r="D490" s="131"/>
      <c r="E490" s="12"/>
      <c r="F490" s="5"/>
      <c r="G490" s="5"/>
      <c r="H490" s="5"/>
      <c r="I490" s="5"/>
      <c r="L490" s="3"/>
    </row>
    <row r="491" spans="1:12" x14ac:dyDescent="0.25">
      <c r="B491" s="26" t="s">
        <v>875</v>
      </c>
      <c r="C491" s="39" t="s">
        <v>876</v>
      </c>
      <c r="D491" s="130" t="s">
        <v>15</v>
      </c>
      <c r="E491" s="12"/>
      <c r="F491" s="5"/>
      <c r="G491" s="5"/>
      <c r="H491" s="5"/>
      <c r="I491" s="5"/>
      <c r="L491" s="3"/>
    </row>
    <row r="492" spans="1:12" x14ac:dyDescent="0.25">
      <c r="B492" s="26" t="s">
        <v>877</v>
      </c>
      <c r="C492" s="39" t="s">
        <v>878</v>
      </c>
      <c r="D492" s="15" t="s">
        <v>15</v>
      </c>
      <c r="E492" s="12"/>
      <c r="F492" s="5"/>
      <c r="G492" s="5"/>
      <c r="H492" s="5"/>
      <c r="I492" s="5"/>
      <c r="L492" s="3"/>
    </row>
    <row r="493" spans="1:12" x14ac:dyDescent="0.25">
      <c r="B493" s="26" t="s">
        <v>879</v>
      </c>
      <c r="C493" s="39" t="s">
        <v>880</v>
      </c>
      <c r="D493" s="15" t="s">
        <v>15</v>
      </c>
      <c r="E493" s="12"/>
      <c r="F493" s="5"/>
      <c r="G493" s="5"/>
      <c r="H493" s="5"/>
      <c r="I493" s="5"/>
      <c r="L493" s="3"/>
    </row>
    <row r="494" spans="1:12" x14ac:dyDescent="0.25">
      <c r="B494" s="26" t="s">
        <v>881</v>
      </c>
      <c r="C494" s="39" t="s">
        <v>882</v>
      </c>
      <c r="D494" s="130" t="s">
        <v>15</v>
      </c>
      <c r="E494" s="12"/>
      <c r="F494" s="5"/>
      <c r="G494" s="5"/>
      <c r="H494" s="5"/>
      <c r="I494" s="5"/>
      <c r="L494" s="3"/>
    </row>
    <row r="495" spans="1:12" x14ac:dyDescent="0.25">
      <c r="B495" s="26" t="s">
        <v>883</v>
      </c>
      <c r="C495" s="39" t="s">
        <v>884</v>
      </c>
      <c r="D495" s="15" t="s">
        <v>15</v>
      </c>
      <c r="E495" s="12"/>
      <c r="F495" s="5"/>
      <c r="G495" s="5"/>
      <c r="H495" s="5"/>
      <c r="I495" s="5"/>
      <c r="L495" s="3"/>
    </row>
    <row r="496" spans="1:12" x14ac:dyDescent="0.25">
      <c r="B496" s="26" t="s">
        <v>885</v>
      </c>
      <c r="C496" s="39" t="s">
        <v>886</v>
      </c>
      <c r="D496" s="15" t="s">
        <v>15</v>
      </c>
      <c r="E496" s="12"/>
      <c r="F496" s="5"/>
      <c r="G496" s="5"/>
      <c r="H496" s="5"/>
      <c r="I496" s="5"/>
      <c r="L496" s="3"/>
    </row>
    <row r="497" spans="2:12" x14ac:dyDescent="0.25">
      <c r="B497" s="227" t="s">
        <v>887</v>
      </c>
      <c r="C497" s="76" t="s">
        <v>888</v>
      </c>
      <c r="D497" s="130" t="s">
        <v>15</v>
      </c>
      <c r="E497" s="12"/>
      <c r="F497" s="5"/>
      <c r="G497" s="5"/>
      <c r="H497" s="5"/>
      <c r="I497" s="5"/>
      <c r="L497" s="3"/>
    </row>
    <row r="498" spans="2:12" x14ac:dyDescent="0.25">
      <c r="B498" s="26" t="s">
        <v>889</v>
      </c>
      <c r="C498" s="39" t="s">
        <v>890</v>
      </c>
      <c r="D498" s="15" t="s">
        <v>15</v>
      </c>
      <c r="E498" s="12"/>
      <c r="F498" s="5"/>
      <c r="G498" s="5"/>
      <c r="H498" s="5"/>
      <c r="I498" s="5"/>
      <c r="L498" s="3"/>
    </row>
    <row r="499" spans="2:12" x14ac:dyDescent="0.25">
      <c r="B499" s="26" t="s">
        <v>891</v>
      </c>
      <c r="C499" s="39" t="s">
        <v>892</v>
      </c>
      <c r="D499" s="15" t="s">
        <v>15</v>
      </c>
      <c r="E499" s="12"/>
      <c r="F499" s="5"/>
      <c r="G499" s="5"/>
      <c r="H499" s="5"/>
      <c r="I499" s="5"/>
      <c r="L499" s="3"/>
    </row>
    <row r="500" spans="2:12" x14ac:dyDescent="0.25">
      <c r="B500" s="26" t="s">
        <v>893</v>
      </c>
      <c r="C500" s="39" t="s">
        <v>894</v>
      </c>
      <c r="D500" s="130" t="s">
        <v>15</v>
      </c>
      <c r="E500" s="12"/>
      <c r="F500" s="5"/>
      <c r="G500" s="5"/>
      <c r="H500" s="5"/>
      <c r="I500" s="5"/>
      <c r="L500" s="3"/>
    </row>
    <row r="501" spans="2:12" x14ac:dyDescent="0.25">
      <c r="B501" s="26" t="s">
        <v>895</v>
      </c>
      <c r="C501" s="39" t="s">
        <v>896</v>
      </c>
      <c r="D501" s="15" t="s">
        <v>15</v>
      </c>
      <c r="E501" s="12"/>
      <c r="F501" s="5"/>
      <c r="G501" s="5"/>
      <c r="H501" s="5"/>
      <c r="I501" s="5"/>
      <c r="L501" s="3"/>
    </row>
    <row r="502" spans="2:12" x14ac:dyDescent="0.25">
      <c r="B502" s="227" t="s">
        <v>897</v>
      </c>
      <c r="C502" s="76" t="s">
        <v>1725</v>
      </c>
      <c r="D502" s="131"/>
      <c r="E502" s="12"/>
      <c r="F502" s="5"/>
      <c r="G502" s="5"/>
      <c r="H502" s="5"/>
      <c r="I502" s="5"/>
      <c r="L502" s="3"/>
    </row>
    <row r="503" spans="2:12" x14ac:dyDescent="0.25">
      <c r="B503" s="26" t="s">
        <v>898</v>
      </c>
      <c r="C503" s="39" t="s">
        <v>899</v>
      </c>
      <c r="D503" s="130"/>
      <c r="E503" s="137"/>
      <c r="F503" s="135"/>
      <c r="G503" s="135"/>
      <c r="H503" s="5"/>
      <c r="I503" s="5"/>
      <c r="L503" s="3"/>
    </row>
    <row r="504" spans="2:12" x14ac:dyDescent="0.25">
      <c r="B504" s="26" t="s">
        <v>900</v>
      </c>
      <c r="C504" s="39" t="s">
        <v>901</v>
      </c>
      <c r="D504" s="15" t="s">
        <v>84</v>
      </c>
      <c r="E504" s="12"/>
      <c r="F504" s="5"/>
      <c r="G504" s="5"/>
      <c r="H504" s="5"/>
      <c r="I504" s="5"/>
      <c r="L504" s="3"/>
    </row>
    <row r="505" spans="2:12" x14ac:dyDescent="0.25">
      <c r="B505" s="26" t="s">
        <v>902</v>
      </c>
      <c r="C505" s="39" t="s">
        <v>903</v>
      </c>
      <c r="D505" s="131"/>
      <c r="E505" s="12"/>
      <c r="F505" s="5"/>
      <c r="G505" s="5"/>
      <c r="H505" s="5"/>
      <c r="I505" s="5"/>
      <c r="L505" s="3"/>
    </row>
    <row r="506" spans="2:12" x14ac:dyDescent="0.25">
      <c r="B506" s="26" t="s">
        <v>904</v>
      </c>
      <c r="C506" s="39" t="s">
        <v>905</v>
      </c>
      <c r="D506" s="130" t="s">
        <v>15</v>
      </c>
      <c r="E506" s="12"/>
      <c r="F506" s="5"/>
      <c r="G506" s="5"/>
      <c r="H506" s="5"/>
      <c r="I506" s="5"/>
      <c r="L506" s="3"/>
    </row>
    <row r="507" spans="2:12" x14ac:dyDescent="0.25">
      <c r="B507" s="26" t="s">
        <v>906</v>
      </c>
      <c r="C507" s="39" t="s">
        <v>907</v>
      </c>
      <c r="D507" s="15" t="s">
        <v>15</v>
      </c>
      <c r="E507" s="12"/>
      <c r="F507" s="5"/>
      <c r="G507" s="5"/>
      <c r="H507" s="5"/>
      <c r="I507" s="5"/>
      <c r="L507" s="3"/>
    </row>
    <row r="508" spans="2:12" x14ac:dyDescent="0.25">
      <c r="B508" s="26" t="s">
        <v>908</v>
      </c>
      <c r="C508" s="39" t="s">
        <v>909</v>
      </c>
      <c r="D508" s="15" t="s">
        <v>15</v>
      </c>
      <c r="E508" s="12"/>
      <c r="F508" s="5"/>
      <c r="G508" s="5"/>
      <c r="H508" s="5"/>
      <c r="I508" s="5"/>
      <c r="L508" s="3"/>
    </row>
    <row r="509" spans="2:12" x14ac:dyDescent="0.25">
      <c r="B509" s="26" t="s">
        <v>910</v>
      </c>
      <c r="C509" s="39" t="s">
        <v>911</v>
      </c>
      <c r="D509" s="130" t="s">
        <v>15</v>
      </c>
      <c r="E509" s="12"/>
      <c r="F509" s="5"/>
      <c r="G509" s="5"/>
      <c r="H509" s="5"/>
      <c r="I509" s="5"/>
      <c r="L509" s="3"/>
    </row>
    <row r="510" spans="2:12" x14ac:dyDescent="0.25">
      <c r="B510" s="26" t="s">
        <v>912</v>
      </c>
      <c r="C510" s="39" t="s">
        <v>913</v>
      </c>
      <c r="D510" s="15" t="s">
        <v>15</v>
      </c>
      <c r="E510" s="12"/>
      <c r="F510" s="5"/>
      <c r="G510" s="5"/>
      <c r="H510" s="5"/>
      <c r="I510" s="5"/>
      <c r="L510" s="3"/>
    </row>
    <row r="511" spans="2:12" x14ac:dyDescent="0.25">
      <c r="B511" s="26" t="s">
        <v>914</v>
      </c>
      <c r="C511" s="39" t="s">
        <v>915</v>
      </c>
      <c r="D511" s="15" t="s">
        <v>15</v>
      </c>
      <c r="E511" s="12"/>
      <c r="F511" s="5"/>
      <c r="G511" s="5"/>
      <c r="H511" s="5"/>
      <c r="I511" s="5"/>
      <c r="L511" s="3"/>
    </row>
    <row r="512" spans="2:12" x14ac:dyDescent="0.25">
      <c r="B512" s="227" t="s">
        <v>916</v>
      </c>
      <c r="C512" s="17" t="s">
        <v>917</v>
      </c>
      <c r="D512" s="130"/>
      <c r="E512" s="12"/>
      <c r="F512" s="5"/>
      <c r="G512" s="5"/>
      <c r="H512" s="5"/>
      <c r="I512" s="5"/>
      <c r="L512" s="3"/>
    </row>
    <row r="513" spans="2:12" x14ac:dyDescent="0.25">
      <c r="B513" s="26" t="s">
        <v>918</v>
      </c>
      <c r="C513" s="17" t="s">
        <v>919</v>
      </c>
      <c r="D513" s="15"/>
      <c r="E513" s="12"/>
      <c r="F513" s="5"/>
      <c r="G513" s="5"/>
      <c r="H513" s="5"/>
      <c r="I513" s="5"/>
      <c r="L513" s="3"/>
    </row>
    <row r="514" spans="2:12" x14ac:dyDescent="0.25">
      <c r="B514" s="26" t="s">
        <v>920</v>
      </c>
      <c r="C514" s="39" t="s">
        <v>921</v>
      </c>
      <c r="D514" s="15" t="s">
        <v>1318</v>
      </c>
      <c r="E514" s="12"/>
      <c r="F514" s="5"/>
      <c r="G514" s="5"/>
      <c r="H514" s="5"/>
      <c r="I514" s="5"/>
      <c r="L514" s="3"/>
    </row>
    <row r="515" spans="2:12" x14ac:dyDescent="0.25">
      <c r="B515" s="26" t="s">
        <v>922</v>
      </c>
      <c r="C515" s="39" t="s">
        <v>923</v>
      </c>
      <c r="D515" s="130" t="s">
        <v>1318</v>
      </c>
      <c r="E515" s="12"/>
      <c r="F515" s="5"/>
      <c r="G515" s="5"/>
      <c r="H515" s="5"/>
      <c r="I515" s="5"/>
      <c r="L515" s="3"/>
    </row>
    <row r="516" spans="2:12" x14ac:dyDescent="0.25">
      <c r="B516" s="26" t="s">
        <v>924</v>
      </c>
      <c r="C516" s="39" t="s">
        <v>925</v>
      </c>
      <c r="D516" s="15" t="s">
        <v>1318</v>
      </c>
      <c r="E516" s="12"/>
      <c r="F516" s="5"/>
      <c r="G516" s="5"/>
      <c r="H516" s="5"/>
      <c r="I516" s="5"/>
      <c r="L516" s="3"/>
    </row>
    <row r="517" spans="2:12" x14ac:dyDescent="0.25">
      <c r="B517" s="26" t="s">
        <v>926</v>
      </c>
      <c r="C517" s="39" t="s">
        <v>927</v>
      </c>
      <c r="D517" s="15" t="s">
        <v>1318</v>
      </c>
      <c r="E517" s="12"/>
      <c r="F517" s="5"/>
      <c r="G517" s="5"/>
      <c r="H517" s="5"/>
      <c r="I517" s="5"/>
      <c r="L517" s="3"/>
    </row>
    <row r="518" spans="2:12" x14ac:dyDescent="0.25">
      <c r="B518" s="26" t="s">
        <v>928</v>
      </c>
      <c r="C518" s="39" t="s">
        <v>929</v>
      </c>
      <c r="D518" s="130" t="s">
        <v>1318</v>
      </c>
      <c r="E518" s="12"/>
      <c r="F518" s="5"/>
      <c r="G518" s="5"/>
      <c r="H518" s="5"/>
      <c r="I518" s="5"/>
      <c r="L518" s="3"/>
    </row>
    <row r="519" spans="2:12" x14ac:dyDescent="0.25">
      <c r="B519" s="26" t="s">
        <v>930</v>
      </c>
      <c r="C519" s="39" t="s">
        <v>931</v>
      </c>
      <c r="D519" s="15" t="s">
        <v>1318</v>
      </c>
      <c r="E519" s="12"/>
      <c r="F519" s="5"/>
      <c r="G519" s="5"/>
      <c r="H519" s="5"/>
      <c r="I519" s="5"/>
      <c r="L519" s="3"/>
    </row>
    <row r="520" spans="2:12" x14ac:dyDescent="0.25">
      <c r="B520" s="26" t="s">
        <v>932</v>
      </c>
      <c r="C520" s="39" t="s">
        <v>933</v>
      </c>
      <c r="D520" s="15" t="s">
        <v>1318</v>
      </c>
      <c r="E520" s="12"/>
      <c r="F520" s="5"/>
      <c r="G520" s="5"/>
      <c r="H520" s="5"/>
      <c r="I520" s="5"/>
      <c r="L520" s="3"/>
    </row>
    <row r="521" spans="2:12" x14ac:dyDescent="0.25">
      <c r="B521" s="26" t="s">
        <v>934</v>
      </c>
      <c r="C521" s="39" t="s">
        <v>935</v>
      </c>
      <c r="D521" s="130" t="s">
        <v>1318</v>
      </c>
      <c r="E521" s="12"/>
      <c r="F521" s="5"/>
      <c r="G521" s="5"/>
      <c r="H521" s="5"/>
      <c r="I521" s="5"/>
      <c r="L521" s="3"/>
    </row>
    <row r="522" spans="2:12" x14ac:dyDescent="0.25">
      <c r="B522" s="26" t="s">
        <v>936</v>
      </c>
      <c r="C522" s="39" t="s">
        <v>937</v>
      </c>
      <c r="D522" s="15" t="s">
        <v>1318</v>
      </c>
      <c r="E522" s="12"/>
      <c r="F522" s="5"/>
      <c r="G522" s="5"/>
      <c r="H522" s="5"/>
      <c r="I522" s="5"/>
      <c r="L522" s="3"/>
    </row>
    <row r="523" spans="2:12" x14ac:dyDescent="0.25">
      <c r="B523" s="26" t="s">
        <v>938</v>
      </c>
      <c r="C523" s="39" t="s">
        <v>939</v>
      </c>
      <c r="D523" s="15" t="s">
        <v>1318</v>
      </c>
      <c r="E523" s="12"/>
      <c r="F523" s="5"/>
      <c r="G523" s="5"/>
      <c r="H523" s="5"/>
      <c r="I523" s="5"/>
      <c r="L523" s="3"/>
    </row>
    <row r="524" spans="2:12" x14ac:dyDescent="0.25">
      <c r="B524" s="227" t="s">
        <v>940</v>
      </c>
      <c r="C524" s="76" t="s">
        <v>941</v>
      </c>
      <c r="D524" s="130" t="s">
        <v>1318</v>
      </c>
      <c r="E524" s="12"/>
      <c r="F524" s="5"/>
      <c r="G524" s="5"/>
      <c r="H524" s="5"/>
      <c r="I524" s="5"/>
      <c r="L524" s="3"/>
    </row>
    <row r="525" spans="2:12" x14ac:dyDescent="0.25">
      <c r="B525" s="227" t="s">
        <v>942</v>
      </c>
      <c r="C525" s="76" t="s">
        <v>943</v>
      </c>
      <c r="D525" s="15" t="s">
        <v>1318</v>
      </c>
      <c r="E525" s="12"/>
      <c r="F525" s="5"/>
      <c r="G525" s="5"/>
      <c r="H525" s="5"/>
      <c r="I525" s="5"/>
      <c r="L525" s="3"/>
    </row>
    <row r="526" spans="2:12" x14ac:dyDescent="0.25">
      <c r="B526" s="227" t="s">
        <v>944</v>
      </c>
      <c r="C526" s="76" t="s">
        <v>945</v>
      </c>
      <c r="D526" s="15"/>
      <c r="E526" s="12"/>
      <c r="F526" s="5"/>
      <c r="G526" s="5"/>
      <c r="H526" s="5"/>
      <c r="I526" s="5"/>
      <c r="L526" s="3"/>
    </row>
    <row r="527" spans="2:12" x14ac:dyDescent="0.25">
      <c r="B527" s="26" t="s">
        <v>946</v>
      </c>
      <c r="C527" s="142" t="s">
        <v>1726</v>
      </c>
      <c r="D527" s="130" t="s">
        <v>84</v>
      </c>
      <c r="E527" s="12"/>
      <c r="F527" s="5"/>
      <c r="G527" s="5"/>
      <c r="H527" s="5"/>
      <c r="I527" s="5"/>
      <c r="L527" s="3"/>
    </row>
    <row r="528" spans="2:12" x14ac:dyDescent="0.25">
      <c r="B528" s="26" t="s">
        <v>948</v>
      </c>
      <c r="C528" s="77" t="s">
        <v>947</v>
      </c>
      <c r="D528" s="130" t="s">
        <v>15</v>
      </c>
      <c r="E528" s="12"/>
      <c r="F528" s="5"/>
      <c r="G528" s="5"/>
      <c r="H528" s="5"/>
      <c r="I528" s="5"/>
      <c r="L528" s="3"/>
    </row>
    <row r="529" spans="2:14" x14ac:dyDescent="0.25">
      <c r="B529" s="26" t="s">
        <v>950</v>
      </c>
      <c r="C529" s="77" t="s">
        <v>949</v>
      </c>
      <c r="D529" s="15" t="s">
        <v>15</v>
      </c>
      <c r="E529" s="12"/>
      <c r="F529" s="5"/>
      <c r="G529" s="5"/>
      <c r="H529" s="5"/>
      <c r="I529" s="5"/>
      <c r="L529" s="3"/>
    </row>
    <row r="530" spans="2:14" x14ac:dyDescent="0.25">
      <c r="B530" s="26" t="s">
        <v>952</v>
      </c>
      <c r="C530" s="77" t="s">
        <v>951</v>
      </c>
      <c r="D530" s="15" t="s">
        <v>15</v>
      </c>
      <c r="E530" s="12"/>
      <c r="F530" s="5"/>
      <c r="G530" s="5"/>
      <c r="H530" s="5"/>
      <c r="I530" s="5"/>
      <c r="L530" s="3"/>
    </row>
    <row r="531" spans="2:14" x14ac:dyDescent="0.25">
      <c r="B531" s="26" t="s">
        <v>954</v>
      </c>
      <c r="C531" s="77" t="s">
        <v>953</v>
      </c>
      <c r="D531" s="130" t="s">
        <v>15</v>
      </c>
      <c r="E531" s="12"/>
      <c r="F531" s="5"/>
      <c r="G531" s="5"/>
      <c r="H531" s="5"/>
      <c r="I531" s="5"/>
      <c r="L531" s="3"/>
    </row>
    <row r="532" spans="2:14" x14ac:dyDescent="0.25">
      <c r="B532" s="26" t="s">
        <v>1727</v>
      </c>
      <c r="C532" s="77" t="s">
        <v>955</v>
      </c>
      <c r="D532" s="15" t="s">
        <v>15</v>
      </c>
      <c r="E532" s="12"/>
      <c r="F532" s="5"/>
      <c r="G532" s="5"/>
      <c r="H532" s="5"/>
      <c r="I532" s="5"/>
      <c r="K532" s="4"/>
      <c r="L532" s="3"/>
    </row>
    <row r="533" spans="2:14" x14ac:dyDescent="0.25">
      <c r="B533" s="227" t="s">
        <v>956</v>
      </c>
      <c r="C533" s="76" t="s">
        <v>1835</v>
      </c>
      <c r="D533" s="15"/>
      <c r="E533" s="12"/>
      <c r="F533" s="5"/>
      <c r="G533" s="5"/>
      <c r="H533" s="5"/>
      <c r="I533" s="5"/>
      <c r="L533" s="3"/>
    </row>
    <row r="534" spans="2:14" x14ac:dyDescent="0.25">
      <c r="B534" s="26" t="s">
        <v>958</v>
      </c>
      <c r="C534" s="39" t="s">
        <v>959</v>
      </c>
      <c r="D534" s="130"/>
      <c r="E534" s="12"/>
      <c r="F534" s="5"/>
      <c r="G534" s="5"/>
      <c r="H534" s="5"/>
      <c r="I534" s="5"/>
      <c r="L534" s="3"/>
    </row>
    <row r="535" spans="2:14" x14ac:dyDescent="0.25">
      <c r="B535" s="26" t="s">
        <v>960</v>
      </c>
      <c r="C535" s="39" t="s">
        <v>961</v>
      </c>
      <c r="D535" s="15" t="s">
        <v>1318</v>
      </c>
      <c r="E535" s="12"/>
      <c r="F535" s="5"/>
      <c r="G535" s="5"/>
      <c r="H535" s="5"/>
      <c r="I535" s="5"/>
      <c r="L535" s="3"/>
      <c r="N535" s="138"/>
    </row>
    <row r="536" spans="2:14" x14ac:dyDescent="0.25">
      <c r="B536" s="26" t="s">
        <v>962</v>
      </c>
      <c r="C536" s="39" t="s">
        <v>963</v>
      </c>
      <c r="D536" s="15" t="s">
        <v>1318</v>
      </c>
      <c r="E536" s="12"/>
      <c r="F536" s="5"/>
      <c r="G536" s="5"/>
      <c r="H536" s="5"/>
      <c r="I536" s="5"/>
      <c r="L536" s="3"/>
      <c r="N536" s="138"/>
    </row>
    <row r="537" spans="2:14" x14ac:dyDescent="0.25">
      <c r="B537" s="26" t="s">
        <v>964</v>
      </c>
      <c r="C537" s="39" t="s">
        <v>965</v>
      </c>
      <c r="D537" s="130" t="s">
        <v>1318</v>
      </c>
      <c r="E537" s="12"/>
      <c r="F537" s="5"/>
      <c r="G537" s="5"/>
      <c r="H537" s="5"/>
      <c r="I537" s="5"/>
      <c r="L537" s="3"/>
      <c r="N537" s="138"/>
    </row>
    <row r="538" spans="2:14" x14ac:dyDescent="0.25">
      <c r="B538" s="26" t="s">
        <v>966</v>
      </c>
      <c r="C538" s="39" t="s">
        <v>967</v>
      </c>
      <c r="D538" s="15" t="s">
        <v>1318</v>
      </c>
      <c r="E538" s="12"/>
      <c r="F538" s="5"/>
      <c r="G538" s="5"/>
      <c r="H538" s="5"/>
      <c r="I538" s="5"/>
      <c r="L538" s="3"/>
      <c r="N538" s="138"/>
    </row>
    <row r="539" spans="2:14" x14ac:dyDescent="0.25">
      <c r="B539" s="26" t="s">
        <v>968</v>
      </c>
      <c r="C539" s="39" t="s">
        <v>969</v>
      </c>
      <c r="D539" s="15" t="s">
        <v>1318</v>
      </c>
      <c r="E539" s="12"/>
      <c r="F539" s="5"/>
      <c r="G539" s="5"/>
      <c r="H539" s="5"/>
      <c r="I539" s="5"/>
      <c r="L539" s="3"/>
      <c r="N539" s="138"/>
    </row>
    <row r="540" spans="2:14" x14ac:dyDescent="0.25">
      <c r="B540" s="26" t="s">
        <v>970</v>
      </c>
      <c r="C540" s="39" t="s">
        <v>971</v>
      </c>
      <c r="D540" s="130" t="s">
        <v>1318</v>
      </c>
      <c r="E540" s="12"/>
      <c r="F540" s="5"/>
      <c r="G540" s="5"/>
      <c r="H540" s="5"/>
      <c r="I540" s="5"/>
      <c r="L540" s="3"/>
      <c r="N540" s="138"/>
    </row>
    <row r="541" spans="2:14" ht="12" customHeight="1" x14ac:dyDescent="0.25">
      <c r="B541" s="26" t="s">
        <v>972</v>
      </c>
      <c r="C541" s="39" t="s">
        <v>973</v>
      </c>
      <c r="D541" s="15" t="s">
        <v>1318</v>
      </c>
      <c r="E541" s="12"/>
      <c r="F541" s="5"/>
      <c r="G541" s="5"/>
      <c r="H541" s="5"/>
      <c r="I541" s="5"/>
      <c r="L541" s="3"/>
      <c r="N541" s="138"/>
    </row>
    <row r="542" spans="2:14" ht="12" customHeight="1" x14ac:dyDescent="0.25">
      <c r="B542" s="26" t="s">
        <v>974</v>
      </c>
      <c r="C542" s="39" t="s">
        <v>975</v>
      </c>
      <c r="D542" s="15" t="s">
        <v>1318</v>
      </c>
      <c r="E542" s="12"/>
      <c r="F542" s="5"/>
      <c r="G542" s="5"/>
      <c r="H542" s="5"/>
      <c r="I542" s="5"/>
      <c r="L542" s="3"/>
      <c r="N542" s="138"/>
    </row>
    <row r="543" spans="2:14" ht="12" customHeight="1" x14ac:dyDescent="0.25">
      <c r="B543" s="26" t="s">
        <v>976</v>
      </c>
      <c r="C543" s="39" t="s">
        <v>977</v>
      </c>
      <c r="D543" s="130" t="s">
        <v>1318</v>
      </c>
      <c r="E543" s="12"/>
      <c r="F543" s="5"/>
      <c r="G543" s="5"/>
      <c r="H543" s="5"/>
      <c r="I543" s="5"/>
      <c r="L543" s="3"/>
      <c r="N543" s="138"/>
    </row>
    <row r="544" spans="2:14" ht="12" customHeight="1" x14ac:dyDescent="0.25">
      <c r="B544" s="26" t="s">
        <v>978</v>
      </c>
      <c r="C544" s="39" t="s">
        <v>979</v>
      </c>
      <c r="D544" s="15" t="s">
        <v>1318</v>
      </c>
      <c r="E544" s="12"/>
      <c r="F544" s="5"/>
      <c r="G544" s="5"/>
      <c r="H544" s="5"/>
      <c r="I544" s="5"/>
      <c r="L544" s="3"/>
      <c r="N544" s="138"/>
    </row>
    <row r="545" spans="2:14" ht="12" customHeight="1" x14ac:dyDescent="0.25">
      <c r="B545" s="26" t="s">
        <v>980</v>
      </c>
      <c r="C545" s="39" t="s">
        <v>981</v>
      </c>
      <c r="D545" s="15" t="s">
        <v>84</v>
      </c>
      <c r="E545" s="12"/>
      <c r="F545" s="5"/>
      <c r="G545" s="5"/>
      <c r="H545" s="5"/>
      <c r="I545" s="5"/>
      <c r="K545" s="3"/>
      <c r="L545" s="3"/>
      <c r="M545" s="3"/>
    </row>
    <row r="546" spans="2:14" ht="12" customHeight="1" x14ac:dyDescent="0.25">
      <c r="B546" s="227" t="s">
        <v>982</v>
      </c>
      <c r="C546" s="17" t="s">
        <v>983</v>
      </c>
      <c r="D546" s="130"/>
      <c r="E546" s="12"/>
      <c r="F546" s="5"/>
      <c r="G546" s="5"/>
      <c r="H546" s="5"/>
      <c r="I546" s="5"/>
      <c r="L546" s="3"/>
    </row>
    <row r="547" spans="2:14" ht="12" customHeight="1" x14ac:dyDescent="0.25">
      <c r="B547" s="26" t="s">
        <v>984</v>
      </c>
      <c r="C547" s="6" t="s">
        <v>985</v>
      </c>
      <c r="D547" s="15" t="s">
        <v>15</v>
      </c>
      <c r="E547" s="12"/>
      <c r="F547" s="5"/>
      <c r="G547" s="5"/>
      <c r="H547" s="5"/>
      <c r="I547" s="5"/>
      <c r="K547" s="3"/>
      <c r="L547" s="3"/>
    </row>
    <row r="548" spans="2:14" ht="12" customHeight="1" x14ac:dyDescent="0.25">
      <c r="B548" s="26" t="s">
        <v>986</v>
      </c>
      <c r="C548" s="6" t="s">
        <v>987</v>
      </c>
      <c r="D548" s="15" t="s">
        <v>15</v>
      </c>
      <c r="E548" s="12"/>
      <c r="F548" s="5"/>
      <c r="G548" s="5"/>
      <c r="H548" s="5"/>
      <c r="I548" s="5"/>
      <c r="K548" s="3"/>
      <c r="L548" s="3"/>
    </row>
    <row r="549" spans="2:14" ht="12" customHeight="1" x14ac:dyDescent="0.25">
      <c r="B549" s="26" t="s">
        <v>988</v>
      </c>
      <c r="C549" s="6" t="s">
        <v>989</v>
      </c>
      <c r="D549" s="130" t="s">
        <v>15</v>
      </c>
      <c r="E549" s="12"/>
      <c r="F549" s="5"/>
      <c r="G549" s="5"/>
      <c r="H549" s="5"/>
      <c r="I549" s="5"/>
      <c r="L549" s="3"/>
      <c r="N549" s="3"/>
    </row>
    <row r="550" spans="2:14" ht="12" customHeight="1" x14ac:dyDescent="0.25">
      <c r="B550" s="26" t="s">
        <v>988</v>
      </c>
      <c r="C550" s="6" t="s">
        <v>990</v>
      </c>
      <c r="D550" s="15" t="s">
        <v>15</v>
      </c>
      <c r="E550" s="12"/>
      <c r="F550" s="5"/>
      <c r="G550" s="5"/>
      <c r="H550" s="5"/>
      <c r="I550" s="5"/>
      <c r="L550" s="3"/>
    </row>
    <row r="551" spans="2:14" ht="12" customHeight="1" x14ac:dyDescent="0.25">
      <c r="B551" s="227" t="s">
        <v>991</v>
      </c>
      <c r="C551" s="17" t="s">
        <v>992</v>
      </c>
      <c r="D551" s="15"/>
      <c r="E551" s="12"/>
      <c r="F551" s="5"/>
      <c r="G551" s="5"/>
      <c r="H551" s="5"/>
      <c r="I551" s="5"/>
      <c r="L551" s="3"/>
    </row>
    <row r="552" spans="2:14" ht="12" customHeight="1" x14ac:dyDescent="0.25">
      <c r="B552" s="26" t="s">
        <v>993</v>
      </c>
      <c r="C552" s="6" t="s">
        <v>994</v>
      </c>
      <c r="D552" s="130" t="s">
        <v>15</v>
      </c>
      <c r="E552" s="12"/>
      <c r="F552" s="5"/>
      <c r="G552" s="5"/>
      <c r="H552" s="5"/>
      <c r="I552" s="5"/>
      <c r="L552" s="3"/>
    </row>
    <row r="553" spans="2:14" ht="12" customHeight="1" x14ac:dyDescent="0.25">
      <c r="B553" s="227" t="s">
        <v>995</v>
      </c>
      <c r="C553" s="17" t="s">
        <v>996</v>
      </c>
      <c r="D553" s="15" t="s">
        <v>15</v>
      </c>
      <c r="E553" s="12"/>
      <c r="F553" s="5"/>
      <c r="G553" s="5"/>
      <c r="H553" s="5"/>
      <c r="I553" s="5"/>
      <c r="L553" s="3"/>
    </row>
    <row r="554" spans="2:14" ht="12" customHeight="1" x14ac:dyDescent="0.25">
      <c r="B554" s="227" t="s">
        <v>997</v>
      </c>
      <c r="C554" s="17" t="s">
        <v>1836</v>
      </c>
      <c r="D554" s="15"/>
      <c r="E554" s="12"/>
      <c r="F554" s="5"/>
      <c r="G554" s="5"/>
      <c r="H554" s="5"/>
      <c r="I554" s="5"/>
      <c r="L554" s="3"/>
    </row>
    <row r="555" spans="2:14" ht="12" customHeight="1" x14ac:dyDescent="0.25">
      <c r="B555" s="26" t="s">
        <v>999</v>
      </c>
      <c r="C555" s="6" t="s">
        <v>1000</v>
      </c>
      <c r="D555" s="130" t="s">
        <v>15</v>
      </c>
      <c r="E555" s="12"/>
      <c r="F555" s="5"/>
      <c r="G555" s="5"/>
      <c r="H555" s="5"/>
      <c r="I555" s="5"/>
      <c r="L555" s="3"/>
    </row>
    <row r="556" spans="2:14" ht="12" customHeight="1" x14ac:dyDescent="0.25">
      <c r="B556" s="26" t="s">
        <v>1001</v>
      </c>
      <c r="C556" s="6" t="s">
        <v>852</v>
      </c>
      <c r="D556" s="15" t="s">
        <v>15</v>
      </c>
      <c r="E556" s="12"/>
      <c r="F556" s="5"/>
      <c r="G556" s="5"/>
      <c r="H556" s="5"/>
      <c r="I556" s="5"/>
      <c r="L556" s="3"/>
    </row>
    <row r="557" spans="2:14" ht="12" customHeight="1" x14ac:dyDescent="0.25">
      <c r="B557" s="26" t="s">
        <v>1002</v>
      </c>
      <c r="C557" s="6" t="s">
        <v>1003</v>
      </c>
      <c r="D557" s="15" t="s">
        <v>15</v>
      </c>
      <c r="E557" s="12"/>
      <c r="F557" s="5"/>
      <c r="G557" s="5"/>
      <c r="H557" s="5"/>
      <c r="I557" s="5"/>
      <c r="L557" s="3"/>
    </row>
    <row r="558" spans="2:14" ht="12" customHeight="1" x14ac:dyDescent="0.25">
      <c r="B558" s="26" t="s">
        <v>1004</v>
      </c>
      <c r="C558" s="6" t="s">
        <v>1005</v>
      </c>
      <c r="D558" s="130" t="s">
        <v>15</v>
      </c>
      <c r="E558" s="12"/>
      <c r="F558" s="5"/>
      <c r="G558" s="5"/>
      <c r="H558" s="5"/>
      <c r="I558" s="5"/>
      <c r="L558" s="3"/>
    </row>
    <row r="559" spans="2:14" ht="12" customHeight="1" x14ac:dyDescent="0.25">
      <c r="B559" s="26" t="s">
        <v>1006</v>
      </c>
      <c r="C559" s="6" t="s">
        <v>1007</v>
      </c>
      <c r="D559" s="15" t="s">
        <v>15</v>
      </c>
      <c r="E559" s="12"/>
      <c r="F559" s="5"/>
      <c r="G559" s="5"/>
      <c r="H559" s="5"/>
      <c r="I559" s="5"/>
      <c r="L559" s="3"/>
    </row>
    <row r="560" spans="2:14" ht="12" customHeight="1" x14ac:dyDescent="0.25">
      <c r="B560" s="26" t="s">
        <v>1008</v>
      </c>
      <c r="C560" s="6" t="s">
        <v>1009</v>
      </c>
      <c r="D560" s="15" t="s">
        <v>15</v>
      </c>
      <c r="E560" s="12"/>
      <c r="F560" s="5"/>
      <c r="G560" s="5"/>
      <c r="H560" s="5"/>
      <c r="I560" s="5"/>
      <c r="L560" s="3"/>
    </row>
    <row r="561" spans="2:12" ht="13.15" customHeight="1" x14ac:dyDescent="0.25">
      <c r="B561" s="228" t="s">
        <v>1010</v>
      </c>
      <c r="C561" s="30" t="s">
        <v>1011</v>
      </c>
      <c r="D561" s="130"/>
      <c r="E561" s="12"/>
      <c r="F561" s="5"/>
      <c r="G561" s="5"/>
      <c r="H561" s="5"/>
      <c r="I561" s="5"/>
      <c r="L561" s="3"/>
    </row>
    <row r="562" spans="2:12" x14ac:dyDescent="0.25">
      <c r="B562" s="227" t="s">
        <v>1012</v>
      </c>
      <c r="C562" s="17" t="s">
        <v>1013</v>
      </c>
      <c r="D562" s="15"/>
      <c r="E562" s="12"/>
      <c r="F562" s="5"/>
      <c r="G562" s="5"/>
      <c r="H562" s="5"/>
      <c r="I562" s="5"/>
      <c r="L562" s="3"/>
    </row>
    <row r="563" spans="2:12" x14ac:dyDescent="0.25">
      <c r="B563" s="227" t="s">
        <v>1014</v>
      </c>
      <c r="C563" s="17" t="s">
        <v>1015</v>
      </c>
      <c r="D563" s="15"/>
      <c r="E563" s="12"/>
      <c r="F563" s="5"/>
      <c r="G563" s="5"/>
      <c r="H563" s="5"/>
      <c r="I563" s="5"/>
      <c r="L563" s="3"/>
    </row>
    <row r="564" spans="2:12" x14ac:dyDescent="0.25">
      <c r="B564" s="26" t="s">
        <v>1016</v>
      </c>
      <c r="C564" s="79" t="s">
        <v>1017</v>
      </c>
      <c r="D564" s="130" t="s">
        <v>1318</v>
      </c>
      <c r="E564" s="12"/>
      <c r="F564" s="5"/>
      <c r="G564" s="5"/>
      <c r="H564" s="5"/>
      <c r="I564" s="5"/>
      <c r="L564" s="3"/>
    </row>
    <row r="565" spans="2:12" x14ac:dyDescent="0.25">
      <c r="B565" s="26" t="s">
        <v>1018</v>
      </c>
      <c r="C565" s="6" t="s">
        <v>1019</v>
      </c>
      <c r="D565" s="15" t="s">
        <v>1318</v>
      </c>
      <c r="E565" s="12"/>
      <c r="F565" s="5"/>
      <c r="G565" s="5"/>
      <c r="H565" s="5"/>
      <c r="I565" s="5"/>
      <c r="L565" s="3"/>
    </row>
    <row r="566" spans="2:12" x14ac:dyDescent="0.25">
      <c r="B566" s="26" t="s">
        <v>1020</v>
      </c>
      <c r="C566" s="6" t="s">
        <v>1021</v>
      </c>
      <c r="D566" s="15" t="s">
        <v>1318</v>
      </c>
      <c r="E566" s="12"/>
      <c r="F566" s="5"/>
      <c r="G566" s="5"/>
      <c r="H566" s="5"/>
      <c r="I566" s="5"/>
      <c r="L566" s="3"/>
    </row>
    <row r="567" spans="2:12" x14ac:dyDescent="0.25">
      <c r="B567" s="227" t="s">
        <v>1022</v>
      </c>
      <c r="C567" s="17" t="s">
        <v>1023</v>
      </c>
      <c r="D567" s="130"/>
      <c r="E567" s="12"/>
      <c r="F567" s="5"/>
      <c r="G567" s="5"/>
      <c r="H567" s="5"/>
      <c r="I567" s="5"/>
      <c r="L567" s="3"/>
    </row>
    <row r="568" spans="2:12" x14ac:dyDescent="0.25">
      <c r="B568" s="26" t="s">
        <v>1024</v>
      </c>
      <c r="C568" s="6" t="s">
        <v>1017</v>
      </c>
      <c r="D568" s="15" t="s">
        <v>1318</v>
      </c>
      <c r="E568" s="12"/>
      <c r="F568" s="5"/>
      <c r="G568" s="5"/>
      <c r="H568" s="5"/>
      <c r="I568" s="5"/>
      <c r="L568" s="3"/>
    </row>
    <row r="569" spans="2:12" x14ac:dyDescent="0.25">
      <c r="B569" s="26" t="s">
        <v>1025</v>
      </c>
      <c r="C569" s="6" t="s">
        <v>1019</v>
      </c>
      <c r="D569" s="15" t="s">
        <v>1318</v>
      </c>
      <c r="E569" s="12"/>
      <c r="F569" s="5"/>
      <c r="G569" s="5"/>
      <c r="H569" s="5"/>
      <c r="I569" s="5"/>
      <c r="L569" s="3"/>
    </row>
    <row r="570" spans="2:12" x14ac:dyDescent="0.25">
      <c r="B570" s="26" t="s">
        <v>1026</v>
      </c>
      <c r="C570" s="6" t="s">
        <v>1021</v>
      </c>
      <c r="D570" s="130" t="s">
        <v>1318</v>
      </c>
      <c r="E570" s="12"/>
      <c r="F570" s="5"/>
      <c r="G570" s="5"/>
      <c r="H570" s="5"/>
      <c r="I570" s="5"/>
      <c r="L570" s="3"/>
    </row>
    <row r="571" spans="2:12" x14ac:dyDescent="0.25">
      <c r="B571" s="227" t="s">
        <v>1027</v>
      </c>
      <c r="C571" s="17" t="s">
        <v>1028</v>
      </c>
      <c r="D571" s="15"/>
      <c r="E571" s="12"/>
      <c r="F571" s="5"/>
      <c r="G571" s="5"/>
      <c r="H571" s="5"/>
      <c r="I571" s="5"/>
      <c r="L571" s="3"/>
    </row>
    <row r="572" spans="2:12" x14ac:dyDescent="0.25">
      <c r="B572" s="26" t="s">
        <v>1029</v>
      </c>
      <c r="C572" s="6" t="s">
        <v>1030</v>
      </c>
      <c r="D572" s="15" t="s">
        <v>1318</v>
      </c>
      <c r="E572" s="12"/>
      <c r="F572" s="5"/>
      <c r="G572" s="5"/>
      <c r="H572" s="5"/>
      <c r="I572" s="5"/>
      <c r="L572" s="3"/>
    </row>
    <row r="573" spans="2:12" x14ac:dyDescent="0.25">
      <c r="B573" s="26" t="s">
        <v>1031</v>
      </c>
      <c r="C573" s="6" t="s">
        <v>1017</v>
      </c>
      <c r="D573" s="130" t="s">
        <v>1318</v>
      </c>
      <c r="E573" s="12"/>
      <c r="F573" s="5"/>
      <c r="G573" s="5"/>
      <c r="H573" s="5"/>
      <c r="I573" s="5"/>
      <c r="L573" s="3"/>
    </row>
    <row r="574" spans="2:12" x14ac:dyDescent="0.25">
      <c r="B574" s="26" t="s">
        <v>1032</v>
      </c>
      <c r="C574" s="6" t="s">
        <v>1019</v>
      </c>
      <c r="D574" s="15" t="s">
        <v>1318</v>
      </c>
      <c r="E574" s="12"/>
      <c r="F574" s="5"/>
      <c r="G574" s="5"/>
      <c r="H574" s="5"/>
      <c r="I574" s="5"/>
      <c r="L574" s="3"/>
    </row>
    <row r="575" spans="2:12" x14ac:dyDescent="0.25">
      <c r="B575" s="227" t="s">
        <v>1033</v>
      </c>
      <c r="C575" s="17" t="s">
        <v>1034</v>
      </c>
      <c r="D575" s="15"/>
      <c r="E575" s="12"/>
      <c r="F575" s="5"/>
      <c r="G575" s="5"/>
      <c r="H575" s="5"/>
      <c r="I575" s="5"/>
      <c r="L575" s="3"/>
    </row>
    <row r="576" spans="2:12" x14ac:dyDescent="0.25">
      <c r="B576" s="26" t="s">
        <v>1035</v>
      </c>
      <c r="C576" s="6" t="s">
        <v>1036</v>
      </c>
      <c r="D576" s="130" t="s">
        <v>1318</v>
      </c>
      <c r="E576" s="12"/>
      <c r="F576" s="5"/>
      <c r="G576" s="5"/>
      <c r="H576" s="5"/>
      <c r="I576" s="5"/>
      <c r="L576" s="3"/>
    </row>
    <row r="577" spans="2:12" x14ac:dyDescent="0.25">
      <c r="B577" s="26" t="s">
        <v>1037</v>
      </c>
      <c r="C577" s="6" t="s">
        <v>1038</v>
      </c>
      <c r="D577" s="15" t="s">
        <v>1318</v>
      </c>
      <c r="E577" s="12"/>
      <c r="F577" s="5"/>
      <c r="G577" s="5"/>
      <c r="H577" s="5"/>
      <c r="I577" s="5"/>
      <c r="L577" s="3"/>
    </row>
    <row r="578" spans="2:12" x14ac:dyDescent="0.25">
      <c r="B578" s="26" t="s">
        <v>1039</v>
      </c>
      <c r="C578" s="6" t="s">
        <v>1040</v>
      </c>
      <c r="D578" s="15" t="s">
        <v>1318</v>
      </c>
      <c r="E578" s="12"/>
      <c r="F578" s="5"/>
      <c r="G578" s="5"/>
      <c r="H578" s="5"/>
      <c r="I578" s="5"/>
      <c r="L578" s="3"/>
    </row>
    <row r="579" spans="2:12" ht="13" x14ac:dyDescent="0.25">
      <c r="B579" s="237" t="s">
        <v>1041</v>
      </c>
      <c r="C579" s="81" t="s">
        <v>1042</v>
      </c>
      <c r="D579" s="132"/>
      <c r="E579" s="83"/>
      <c r="F579" s="5"/>
      <c r="G579" s="5"/>
      <c r="H579" s="5"/>
      <c r="I579" s="5"/>
      <c r="L579" s="3"/>
    </row>
    <row r="580" spans="2:12" x14ac:dyDescent="0.25">
      <c r="B580" s="238" t="s">
        <v>1043</v>
      </c>
      <c r="C580" s="85" t="s">
        <v>1044</v>
      </c>
      <c r="D580" s="15" t="s">
        <v>15</v>
      </c>
      <c r="E580" s="12"/>
      <c r="F580" s="5"/>
      <c r="G580" s="5"/>
      <c r="H580" s="5"/>
      <c r="I580" s="5"/>
      <c r="L580" s="3"/>
    </row>
    <row r="581" spans="2:12" x14ac:dyDescent="0.25">
      <c r="B581" s="238" t="s">
        <v>1045</v>
      </c>
      <c r="C581" s="85" t="s">
        <v>1046</v>
      </c>
      <c r="D581" s="15" t="s">
        <v>84</v>
      </c>
      <c r="E581" s="12"/>
      <c r="F581" s="5"/>
      <c r="G581" s="5"/>
      <c r="H581" s="5"/>
      <c r="I581" s="5"/>
      <c r="L581" s="3"/>
    </row>
    <row r="582" spans="2:12" x14ac:dyDescent="0.25">
      <c r="B582" s="238" t="s">
        <v>1047</v>
      </c>
      <c r="C582" s="85" t="s">
        <v>1837</v>
      </c>
      <c r="D582" s="130" t="s">
        <v>15</v>
      </c>
      <c r="E582" s="12"/>
      <c r="F582" s="5"/>
      <c r="G582" s="5"/>
      <c r="H582" s="5"/>
      <c r="I582" s="5"/>
      <c r="L582" s="3"/>
    </row>
    <row r="583" spans="2:12" x14ac:dyDescent="0.25">
      <c r="B583" s="238" t="s">
        <v>1049</v>
      </c>
      <c r="C583" s="85" t="s">
        <v>1838</v>
      </c>
      <c r="D583" s="15" t="s">
        <v>15</v>
      </c>
      <c r="E583" s="12"/>
      <c r="F583" s="5"/>
      <c r="G583" s="5"/>
      <c r="H583" s="5"/>
      <c r="I583" s="5"/>
      <c r="L583" s="3"/>
    </row>
    <row r="584" spans="2:12" x14ac:dyDescent="0.25">
      <c r="B584" s="238" t="s">
        <v>1051</v>
      </c>
      <c r="C584" s="85" t="s">
        <v>1839</v>
      </c>
      <c r="D584" s="15" t="s">
        <v>15</v>
      </c>
      <c r="E584" s="12"/>
      <c r="F584" s="5"/>
      <c r="G584" s="5"/>
      <c r="H584" s="5"/>
      <c r="I584" s="5"/>
      <c r="L584" s="3"/>
    </row>
    <row r="585" spans="2:12" ht="13" x14ac:dyDescent="0.25">
      <c r="B585" s="237" t="s">
        <v>1053</v>
      </c>
      <c r="C585" s="81" t="s">
        <v>1054</v>
      </c>
      <c r="D585" s="132"/>
      <c r="E585" s="12"/>
      <c r="F585" s="5"/>
      <c r="G585" s="5"/>
      <c r="H585" s="5"/>
      <c r="I585" s="5"/>
      <c r="L585" s="3"/>
    </row>
    <row r="586" spans="2:12" x14ac:dyDescent="0.25">
      <c r="B586" s="238" t="s">
        <v>1055</v>
      </c>
      <c r="C586" s="85" t="s">
        <v>1056</v>
      </c>
      <c r="D586" s="82" t="s">
        <v>1057</v>
      </c>
      <c r="E586" s="12"/>
      <c r="F586" s="43" t="s">
        <v>16</v>
      </c>
      <c r="G586" s="5"/>
      <c r="H586" s="43" t="s">
        <v>16</v>
      </c>
      <c r="I586" s="5"/>
      <c r="L586" s="3"/>
    </row>
    <row r="587" spans="2:12" x14ac:dyDescent="0.25">
      <c r="B587" s="238" t="s">
        <v>1058</v>
      </c>
      <c r="C587" s="85" t="s">
        <v>1059</v>
      </c>
      <c r="D587" s="15" t="s">
        <v>15</v>
      </c>
      <c r="E587" s="12"/>
      <c r="F587" s="43" t="s">
        <v>16</v>
      </c>
      <c r="G587" s="5"/>
      <c r="H587" s="43" t="s">
        <v>16</v>
      </c>
      <c r="I587" s="5"/>
      <c r="L587" s="3"/>
    </row>
    <row r="588" spans="2:12" x14ac:dyDescent="0.25">
      <c r="B588" s="238" t="s">
        <v>1060</v>
      </c>
      <c r="C588" s="85" t="s">
        <v>1840</v>
      </c>
      <c r="D588" s="130" t="s">
        <v>15</v>
      </c>
      <c r="E588" s="12"/>
      <c r="F588" s="5"/>
      <c r="G588" s="5"/>
      <c r="H588" s="5"/>
      <c r="I588" s="5"/>
      <c r="L588" s="3"/>
    </row>
    <row r="589" spans="2:12" x14ac:dyDescent="0.25">
      <c r="B589" s="238" t="s">
        <v>1062</v>
      </c>
      <c r="C589" s="85" t="s">
        <v>1063</v>
      </c>
      <c r="D589" s="15" t="s">
        <v>15</v>
      </c>
      <c r="E589" s="12"/>
      <c r="F589" s="5"/>
      <c r="G589" s="5"/>
      <c r="H589" s="5"/>
      <c r="I589" s="5"/>
      <c r="L589" s="3"/>
    </row>
    <row r="590" spans="2:12" x14ac:dyDescent="0.25">
      <c r="B590" s="238" t="s">
        <v>1841</v>
      </c>
      <c r="C590" s="85" t="s">
        <v>1842</v>
      </c>
      <c r="D590" s="15"/>
      <c r="E590" s="12"/>
      <c r="F590" s="43" t="s">
        <v>16</v>
      </c>
      <c r="G590" s="5"/>
      <c r="H590" s="43" t="s">
        <v>16</v>
      </c>
      <c r="I590" s="5"/>
      <c r="L590" s="3"/>
    </row>
    <row r="591" spans="2:12" ht="13" x14ac:dyDescent="0.25">
      <c r="B591" s="237" t="s">
        <v>1064</v>
      </c>
      <c r="C591" s="81" t="s">
        <v>1065</v>
      </c>
      <c r="D591" s="15"/>
      <c r="E591" s="12"/>
      <c r="F591" s="5"/>
      <c r="G591" s="5"/>
      <c r="H591" s="5"/>
      <c r="I591" s="5"/>
      <c r="L591" s="3"/>
    </row>
    <row r="592" spans="2:12" x14ac:dyDescent="0.25">
      <c r="B592" s="238" t="s">
        <v>1066</v>
      </c>
      <c r="C592" s="85" t="s">
        <v>1067</v>
      </c>
      <c r="D592" s="130" t="s">
        <v>15</v>
      </c>
      <c r="E592" s="12"/>
      <c r="F592" s="5"/>
      <c r="G592" s="5"/>
      <c r="H592" s="5"/>
      <c r="I592" s="5"/>
      <c r="L592" s="3"/>
    </row>
    <row r="593" spans="2:12" x14ac:dyDescent="0.25">
      <c r="B593" s="238" t="s">
        <v>1068</v>
      </c>
      <c r="C593" s="85" t="s">
        <v>1069</v>
      </c>
      <c r="D593" s="15" t="s">
        <v>15</v>
      </c>
      <c r="E593" s="12"/>
      <c r="F593" s="5"/>
      <c r="G593" s="5"/>
      <c r="H593" s="5"/>
      <c r="I593" s="5"/>
      <c r="L593" s="3"/>
    </row>
    <row r="594" spans="2:12" x14ac:dyDescent="0.25">
      <c r="B594" s="238" t="s">
        <v>1070</v>
      </c>
      <c r="C594" s="85" t="s">
        <v>1071</v>
      </c>
      <c r="D594" s="15" t="s">
        <v>15</v>
      </c>
      <c r="E594" s="12"/>
      <c r="F594" s="5"/>
      <c r="G594" s="5"/>
      <c r="H594" s="5"/>
      <c r="I594" s="5"/>
      <c r="L594" s="3"/>
    </row>
    <row r="595" spans="2:12" x14ac:dyDescent="0.25">
      <c r="B595" s="238" t="s">
        <v>1072</v>
      </c>
      <c r="C595" s="85" t="s">
        <v>1073</v>
      </c>
      <c r="D595" s="130" t="s">
        <v>15</v>
      </c>
      <c r="E595" s="12"/>
      <c r="F595" s="5"/>
      <c r="G595" s="5"/>
      <c r="H595" s="5"/>
      <c r="I595" s="5"/>
      <c r="L595" s="3"/>
    </row>
    <row r="596" spans="2:12" x14ac:dyDescent="0.25">
      <c r="B596" s="238" t="s">
        <v>1074</v>
      </c>
      <c r="C596" s="85" t="s">
        <v>1843</v>
      </c>
      <c r="D596" s="15" t="s">
        <v>15</v>
      </c>
      <c r="E596" s="12"/>
      <c r="F596" s="5"/>
      <c r="G596" s="5"/>
      <c r="H596" s="5"/>
      <c r="I596" s="5"/>
      <c r="L596" s="3"/>
    </row>
    <row r="597" spans="2:12" x14ac:dyDescent="0.25">
      <c r="B597" s="238" t="s">
        <v>1076</v>
      </c>
      <c r="C597" s="85" t="s">
        <v>1077</v>
      </c>
      <c r="D597" s="15" t="s">
        <v>15</v>
      </c>
      <c r="E597" s="12"/>
      <c r="F597" s="5"/>
      <c r="G597" s="5"/>
      <c r="H597" s="5"/>
      <c r="I597" s="5"/>
      <c r="L597" s="3"/>
    </row>
    <row r="598" spans="2:12" x14ac:dyDescent="0.25">
      <c r="B598" s="238" t="s">
        <v>1078</v>
      </c>
      <c r="C598" s="85" t="s">
        <v>1079</v>
      </c>
      <c r="D598" s="130" t="s">
        <v>15</v>
      </c>
      <c r="E598" s="12"/>
      <c r="F598" s="5"/>
      <c r="G598" s="5"/>
      <c r="H598" s="5"/>
      <c r="I598" s="5"/>
      <c r="L598" s="3"/>
    </row>
    <row r="599" spans="2:12" x14ac:dyDescent="0.25">
      <c r="B599" s="238" t="s">
        <v>1080</v>
      </c>
      <c r="C599" s="85" t="s">
        <v>1081</v>
      </c>
      <c r="D599" s="15" t="s">
        <v>15</v>
      </c>
      <c r="E599" s="12"/>
      <c r="F599" s="5"/>
      <c r="G599" s="5"/>
      <c r="H599" s="5"/>
      <c r="I599" s="5"/>
      <c r="L599" s="3"/>
    </row>
    <row r="600" spans="2:12" x14ac:dyDescent="0.25">
      <c r="B600" s="238" t="s">
        <v>1082</v>
      </c>
      <c r="C600" s="85" t="s">
        <v>1083</v>
      </c>
      <c r="D600" s="15" t="s">
        <v>15</v>
      </c>
      <c r="E600" s="12"/>
      <c r="F600" s="5"/>
      <c r="G600" s="5"/>
      <c r="H600" s="5"/>
      <c r="I600" s="5"/>
      <c r="L600" s="3"/>
    </row>
    <row r="601" spans="2:12" x14ac:dyDescent="0.25">
      <c r="B601" s="238" t="s">
        <v>1084</v>
      </c>
      <c r="C601" s="85" t="s">
        <v>1085</v>
      </c>
      <c r="D601" s="130" t="s">
        <v>15</v>
      </c>
      <c r="E601" s="12"/>
      <c r="F601" s="5"/>
      <c r="G601" s="5"/>
      <c r="H601" s="5"/>
      <c r="I601" s="5"/>
      <c r="L601" s="3"/>
    </row>
    <row r="602" spans="2:12" x14ac:dyDescent="0.25">
      <c r="B602" s="238" t="s">
        <v>1086</v>
      </c>
      <c r="C602" s="85" t="s">
        <v>1844</v>
      </c>
      <c r="D602" s="15" t="s">
        <v>15</v>
      </c>
      <c r="E602" s="12"/>
      <c r="F602" s="5"/>
      <c r="G602" s="5"/>
      <c r="H602" s="5"/>
      <c r="I602" s="5"/>
      <c r="L602" s="3"/>
    </row>
    <row r="603" spans="2:12" x14ac:dyDescent="0.25">
      <c r="B603" s="238" t="s">
        <v>1088</v>
      </c>
      <c r="C603" s="85" t="s">
        <v>1089</v>
      </c>
      <c r="D603" s="15" t="s">
        <v>15</v>
      </c>
      <c r="E603" s="12"/>
      <c r="F603" s="5"/>
      <c r="G603" s="5"/>
      <c r="H603" s="5"/>
      <c r="I603" s="5"/>
      <c r="L603" s="3"/>
    </row>
    <row r="604" spans="2:12" x14ac:dyDescent="0.25">
      <c r="B604" s="238" t="s">
        <v>1090</v>
      </c>
      <c r="C604" s="85" t="s">
        <v>1845</v>
      </c>
      <c r="D604" s="130" t="s">
        <v>15</v>
      </c>
      <c r="E604" s="12"/>
      <c r="F604" s="5"/>
      <c r="G604" s="5"/>
      <c r="H604" s="5"/>
      <c r="I604" s="5"/>
      <c r="L604" s="3"/>
    </row>
    <row r="605" spans="2:12" x14ac:dyDescent="0.25">
      <c r="B605" s="238" t="s">
        <v>1092</v>
      </c>
      <c r="C605" s="85" t="s">
        <v>1093</v>
      </c>
      <c r="D605" s="15" t="s">
        <v>15</v>
      </c>
      <c r="E605" s="12"/>
      <c r="F605" s="5"/>
      <c r="G605" s="5"/>
      <c r="H605" s="5"/>
      <c r="I605" s="5"/>
      <c r="L605" s="3"/>
    </row>
    <row r="606" spans="2:12" x14ac:dyDescent="0.25">
      <c r="B606" s="238" t="s">
        <v>1094</v>
      </c>
      <c r="C606" s="85" t="s">
        <v>1095</v>
      </c>
      <c r="D606" s="15" t="s">
        <v>15</v>
      </c>
      <c r="E606" s="12"/>
      <c r="F606" s="5"/>
      <c r="G606" s="5"/>
      <c r="H606" s="5"/>
      <c r="I606" s="5"/>
      <c r="L606" s="3"/>
    </row>
    <row r="607" spans="2:12" ht="22.9" customHeight="1" x14ac:dyDescent="0.25">
      <c r="B607" s="227" t="s">
        <v>1096</v>
      </c>
      <c r="C607" s="86" t="s">
        <v>1097</v>
      </c>
      <c r="D607" s="130"/>
      <c r="E607" s="12"/>
      <c r="F607" s="5"/>
      <c r="G607" s="5"/>
      <c r="H607" s="5"/>
      <c r="I607" s="5"/>
      <c r="L607" s="3"/>
    </row>
    <row r="608" spans="2:12" x14ac:dyDescent="0.25">
      <c r="B608" s="227" t="s">
        <v>1098</v>
      </c>
      <c r="C608" s="6" t="s">
        <v>1099</v>
      </c>
      <c r="D608" s="15"/>
      <c r="E608" s="12"/>
      <c r="F608" s="5"/>
      <c r="G608" s="5"/>
      <c r="H608" s="5"/>
      <c r="I608" s="5"/>
      <c r="L608" s="3"/>
    </row>
    <row r="609" spans="2:12" x14ac:dyDescent="0.25">
      <c r="B609" s="26" t="s">
        <v>1100</v>
      </c>
      <c r="C609" s="6" t="s">
        <v>1101</v>
      </c>
      <c r="D609" s="15" t="s">
        <v>15</v>
      </c>
      <c r="E609" s="12"/>
      <c r="F609" s="5"/>
      <c r="G609" s="5"/>
      <c r="H609" s="5"/>
      <c r="I609" s="5"/>
      <c r="L609" s="3"/>
    </row>
    <row r="610" spans="2:12" ht="19.5" customHeight="1" x14ac:dyDescent="0.25">
      <c r="B610" s="26" t="s">
        <v>1102</v>
      </c>
      <c r="C610" s="6" t="s">
        <v>1103</v>
      </c>
      <c r="D610" s="130" t="s">
        <v>15</v>
      </c>
      <c r="E610" s="12"/>
      <c r="F610" s="5"/>
      <c r="G610" s="5"/>
      <c r="H610" s="5"/>
      <c r="I610" s="5"/>
      <c r="L610" s="3"/>
    </row>
    <row r="611" spans="2:12" x14ac:dyDescent="0.25">
      <c r="B611" s="26" t="s">
        <v>1104</v>
      </c>
      <c r="C611" s="6" t="s">
        <v>1105</v>
      </c>
      <c r="D611" s="15" t="s">
        <v>1318</v>
      </c>
      <c r="E611" s="12"/>
      <c r="F611" s="5"/>
      <c r="G611" s="5"/>
      <c r="H611" s="5"/>
      <c r="I611" s="5"/>
      <c r="L611" s="3"/>
    </row>
    <row r="612" spans="2:12" x14ac:dyDescent="0.25">
      <c r="B612" s="26" t="s">
        <v>1106</v>
      </c>
      <c r="C612" s="6" t="s">
        <v>1107</v>
      </c>
      <c r="D612" s="15" t="s">
        <v>1318</v>
      </c>
      <c r="E612" s="12"/>
      <c r="F612" s="5"/>
      <c r="G612" s="5"/>
      <c r="H612" s="5"/>
      <c r="I612" s="5"/>
      <c r="L612" s="3"/>
    </row>
    <row r="613" spans="2:12" x14ac:dyDescent="0.25">
      <c r="B613" s="227" t="s">
        <v>1108</v>
      </c>
      <c r="C613" s="6" t="s">
        <v>1109</v>
      </c>
      <c r="D613" s="130" t="s">
        <v>15</v>
      </c>
      <c r="E613" s="12"/>
      <c r="F613" s="5"/>
      <c r="G613" s="5"/>
      <c r="H613" s="5"/>
      <c r="I613" s="5"/>
      <c r="L613" s="3"/>
    </row>
    <row r="614" spans="2:12" x14ac:dyDescent="0.25">
      <c r="B614" s="227" t="s">
        <v>1110</v>
      </c>
      <c r="C614" s="6" t="s">
        <v>1111</v>
      </c>
      <c r="D614" s="15" t="s">
        <v>15</v>
      </c>
      <c r="E614" s="12"/>
      <c r="F614" s="5"/>
      <c r="G614" s="5"/>
      <c r="H614" s="5"/>
      <c r="I614" s="5"/>
      <c r="L614" s="3"/>
    </row>
    <row r="615" spans="2:12" x14ac:dyDescent="0.25">
      <c r="B615" s="227" t="s">
        <v>1112</v>
      </c>
      <c r="C615" s="6" t="s">
        <v>1113</v>
      </c>
      <c r="D615" s="15" t="s">
        <v>15</v>
      </c>
      <c r="E615" s="12"/>
      <c r="F615" s="5"/>
      <c r="G615" s="5"/>
      <c r="H615" s="5"/>
      <c r="I615" s="5"/>
      <c r="L615" s="3"/>
    </row>
    <row r="616" spans="2:12" x14ac:dyDescent="0.25">
      <c r="B616" s="227" t="s">
        <v>1114</v>
      </c>
      <c r="C616" s="6" t="s">
        <v>1115</v>
      </c>
      <c r="D616" s="130"/>
      <c r="E616" s="12"/>
      <c r="F616" s="5"/>
      <c r="G616" s="5"/>
      <c r="H616" s="5"/>
      <c r="I616" s="5"/>
      <c r="L616" s="3"/>
    </row>
    <row r="617" spans="2:12" x14ac:dyDescent="0.25">
      <c r="B617" s="26" t="s">
        <v>1116</v>
      </c>
      <c r="C617" s="6" t="s">
        <v>1117</v>
      </c>
      <c r="D617" s="15" t="s">
        <v>15</v>
      </c>
      <c r="E617" s="12"/>
      <c r="F617" s="5"/>
      <c r="G617" s="5"/>
      <c r="H617" s="5"/>
      <c r="I617" s="5"/>
      <c r="L617" s="3"/>
    </row>
    <row r="618" spans="2:12" x14ac:dyDescent="0.25">
      <c r="B618" s="26" t="s">
        <v>1118</v>
      </c>
      <c r="C618" s="6" t="s">
        <v>1119</v>
      </c>
      <c r="D618" s="15" t="s">
        <v>15</v>
      </c>
      <c r="E618" s="12"/>
      <c r="F618" s="5"/>
      <c r="G618" s="5"/>
      <c r="H618" s="5"/>
      <c r="I618" s="5"/>
      <c r="L618" s="3"/>
    </row>
    <row r="619" spans="2:12" x14ac:dyDescent="0.25">
      <c r="B619" s="227" t="s">
        <v>1120</v>
      </c>
      <c r="C619" s="6" t="s">
        <v>1121</v>
      </c>
      <c r="D619" s="130"/>
      <c r="E619" s="12"/>
      <c r="F619" s="5"/>
      <c r="G619" s="5"/>
      <c r="H619" s="5"/>
      <c r="I619" s="5"/>
      <c r="L619" s="3"/>
    </row>
    <row r="620" spans="2:12" x14ac:dyDescent="0.25">
      <c r="B620" s="26" t="s">
        <v>1122</v>
      </c>
      <c r="C620" s="6" t="s">
        <v>1123</v>
      </c>
      <c r="D620" s="15" t="s">
        <v>15</v>
      </c>
      <c r="E620" s="12"/>
      <c r="F620" s="5"/>
      <c r="G620" s="5"/>
      <c r="H620" s="5"/>
      <c r="I620" s="5"/>
      <c r="L620" s="3"/>
    </row>
    <row r="621" spans="2:12" x14ac:dyDescent="0.25">
      <c r="B621" s="26" t="s">
        <v>1124</v>
      </c>
      <c r="C621" s="6" t="s">
        <v>1125</v>
      </c>
      <c r="D621" s="15" t="s">
        <v>15</v>
      </c>
      <c r="E621" s="12"/>
      <c r="F621" s="5"/>
      <c r="G621" s="5"/>
      <c r="H621" s="5"/>
      <c r="I621" s="5"/>
      <c r="L621" s="3"/>
    </row>
    <row r="622" spans="2:12" x14ac:dyDescent="0.25">
      <c r="B622" s="227" t="s">
        <v>1126</v>
      </c>
      <c r="C622" s="6" t="s">
        <v>1846</v>
      </c>
      <c r="D622" s="130" t="s">
        <v>15</v>
      </c>
      <c r="E622" s="12"/>
      <c r="F622" s="5"/>
      <c r="G622" s="5"/>
      <c r="H622" s="5"/>
      <c r="I622" s="5"/>
      <c r="L622" s="3"/>
    </row>
    <row r="623" spans="2:12" x14ac:dyDescent="0.25">
      <c r="B623" s="227" t="s">
        <v>1128</v>
      </c>
      <c r="C623" s="17" t="s">
        <v>1129</v>
      </c>
      <c r="D623" s="15"/>
      <c r="E623" s="12"/>
      <c r="F623" s="5"/>
      <c r="G623" s="5"/>
      <c r="H623" s="5"/>
      <c r="I623" s="5"/>
      <c r="L623" s="3"/>
    </row>
    <row r="624" spans="2:12" x14ac:dyDescent="0.25">
      <c r="B624" s="26" t="s">
        <v>1130</v>
      </c>
      <c r="C624" s="6" t="s">
        <v>1131</v>
      </c>
      <c r="D624" s="15" t="s">
        <v>15</v>
      </c>
      <c r="E624" s="12"/>
      <c r="F624" s="5"/>
      <c r="G624" s="5"/>
      <c r="H624" s="5"/>
      <c r="I624" s="5"/>
      <c r="L624" s="3"/>
    </row>
    <row r="625" spans="2:12" x14ac:dyDescent="0.25">
      <c r="B625" s="26" t="s">
        <v>1132</v>
      </c>
      <c r="C625" s="6" t="s">
        <v>1133</v>
      </c>
      <c r="D625" s="130" t="s">
        <v>1318</v>
      </c>
      <c r="E625" s="12"/>
      <c r="F625" s="5"/>
      <c r="G625" s="5"/>
      <c r="H625" s="5"/>
      <c r="I625" s="5"/>
      <c r="L625" s="3"/>
    </row>
    <row r="626" spans="2:12" x14ac:dyDescent="0.25">
      <c r="B626" s="26" t="s">
        <v>1134</v>
      </c>
      <c r="C626" s="6" t="s">
        <v>1135</v>
      </c>
      <c r="D626" s="15" t="s">
        <v>1318</v>
      </c>
      <c r="E626" s="12"/>
      <c r="F626" s="5"/>
      <c r="G626" s="5"/>
      <c r="H626" s="5"/>
      <c r="I626" s="5"/>
      <c r="L626" s="3"/>
    </row>
    <row r="627" spans="2:12" x14ac:dyDescent="0.25">
      <c r="B627" s="26" t="s">
        <v>1136</v>
      </c>
      <c r="C627" s="6" t="s">
        <v>1137</v>
      </c>
      <c r="D627" s="15" t="s">
        <v>1318</v>
      </c>
      <c r="E627" s="12"/>
      <c r="F627" s="5"/>
      <c r="G627" s="5"/>
      <c r="H627" s="5"/>
      <c r="I627" s="5"/>
      <c r="L627" s="3"/>
    </row>
    <row r="628" spans="2:12" x14ac:dyDescent="0.25">
      <c r="B628" s="26" t="s">
        <v>1138</v>
      </c>
      <c r="C628" s="6" t="s">
        <v>1139</v>
      </c>
      <c r="D628" s="130" t="s">
        <v>1318</v>
      </c>
      <c r="E628" s="12"/>
      <c r="F628" s="5"/>
      <c r="G628" s="5"/>
      <c r="H628" s="5"/>
      <c r="I628" s="5"/>
      <c r="L628" s="3"/>
    </row>
    <row r="629" spans="2:12" x14ac:dyDescent="0.25">
      <c r="B629" s="26" t="s">
        <v>1140</v>
      </c>
      <c r="C629" s="6" t="s">
        <v>1141</v>
      </c>
      <c r="D629" s="15" t="s">
        <v>1318</v>
      </c>
      <c r="E629" s="12"/>
      <c r="F629" s="5"/>
      <c r="G629" s="5"/>
      <c r="H629" s="5"/>
      <c r="I629" s="5"/>
      <c r="L629" s="3"/>
    </row>
    <row r="630" spans="2:12" x14ac:dyDescent="0.25">
      <c r="B630" s="26" t="s">
        <v>1142</v>
      </c>
      <c r="C630" s="6" t="s">
        <v>1143</v>
      </c>
      <c r="D630" s="15" t="s">
        <v>1318</v>
      </c>
      <c r="E630" s="12"/>
      <c r="F630" s="5"/>
      <c r="G630" s="5"/>
      <c r="H630" s="5"/>
      <c r="I630" s="5"/>
      <c r="L630" s="3"/>
    </row>
    <row r="631" spans="2:12" x14ac:dyDescent="0.25">
      <c r="B631" s="26" t="s">
        <v>1144</v>
      </c>
      <c r="C631" s="6" t="s">
        <v>1145</v>
      </c>
      <c r="D631" s="130" t="s">
        <v>1318</v>
      </c>
      <c r="E631" s="12"/>
      <c r="F631" s="5"/>
      <c r="G631" s="5"/>
      <c r="H631" s="5"/>
      <c r="I631" s="5"/>
      <c r="L631" s="3"/>
    </row>
    <row r="632" spans="2:12" x14ac:dyDescent="0.25">
      <c r="B632" s="26" t="s">
        <v>1146</v>
      </c>
      <c r="C632" s="6" t="s">
        <v>1147</v>
      </c>
      <c r="D632" s="15" t="s">
        <v>1318</v>
      </c>
      <c r="E632" s="12"/>
      <c r="F632" s="5"/>
      <c r="G632" s="5"/>
      <c r="H632" s="5"/>
      <c r="I632" s="5"/>
      <c r="L632" s="3"/>
    </row>
    <row r="633" spans="2:12" x14ac:dyDescent="0.25">
      <c r="B633" s="26" t="s">
        <v>1148</v>
      </c>
      <c r="C633" s="6" t="s">
        <v>1149</v>
      </c>
      <c r="D633" s="15" t="s">
        <v>1318</v>
      </c>
      <c r="E633" s="12"/>
      <c r="F633" s="5"/>
      <c r="G633" s="5"/>
      <c r="H633" s="5"/>
      <c r="I633" s="5"/>
      <c r="L633" s="3"/>
    </row>
    <row r="634" spans="2:12" x14ac:dyDescent="0.25">
      <c r="B634" s="26" t="s">
        <v>1150</v>
      </c>
      <c r="C634" s="6" t="s">
        <v>1151</v>
      </c>
      <c r="D634" s="130" t="s">
        <v>1318</v>
      </c>
      <c r="E634" s="12"/>
      <c r="F634" s="5"/>
      <c r="G634" s="5"/>
      <c r="H634" s="5"/>
      <c r="I634" s="5"/>
      <c r="L634" s="3"/>
    </row>
    <row r="635" spans="2:12" x14ac:dyDescent="0.25">
      <c r="B635" s="26" t="s">
        <v>1152</v>
      </c>
      <c r="C635" s="6" t="s">
        <v>1153</v>
      </c>
      <c r="D635" s="15" t="s">
        <v>1318</v>
      </c>
      <c r="E635" s="12"/>
      <c r="F635" s="5"/>
      <c r="G635" s="5"/>
      <c r="H635" s="5"/>
      <c r="I635" s="5"/>
      <c r="L635" s="3"/>
    </row>
    <row r="636" spans="2:12" x14ac:dyDescent="0.25">
      <c r="B636" s="26" t="s">
        <v>1154</v>
      </c>
      <c r="C636" s="6" t="s">
        <v>1155</v>
      </c>
      <c r="D636" s="15" t="s">
        <v>1318</v>
      </c>
      <c r="E636" s="12"/>
      <c r="F636" s="5"/>
      <c r="G636" s="5"/>
      <c r="H636" s="5"/>
      <c r="I636" s="5"/>
      <c r="L636" s="3"/>
    </row>
    <row r="637" spans="2:12" x14ac:dyDescent="0.25">
      <c r="B637" s="26" t="s">
        <v>1156</v>
      </c>
      <c r="C637" s="6" t="s">
        <v>1157</v>
      </c>
      <c r="D637" s="130" t="s">
        <v>1318</v>
      </c>
      <c r="E637" s="12"/>
      <c r="F637" s="5"/>
      <c r="G637" s="5"/>
      <c r="H637" s="5"/>
      <c r="I637" s="5"/>
      <c r="L637" s="3"/>
    </row>
    <row r="638" spans="2:12" x14ac:dyDescent="0.25">
      <c r="B638" s="26" t="s">
        <v>1158</v>
      </c>
      <c r="C638" s="6" t="s">
        <v>1159</v>
      </c>
      <c r="D638" s="15" t="s">
        <v>1318</v>
      </c>
      <c r="E638" s="12"/>
      <c r="F638" s="5"/>
      <c r="G638" s="5"/>
      <c r="H638" s="5"/>
      <c r="I638" s="5"/>
      <c r="L638" s="3"/>
    </row>
    <row r="639" spans="2:12" x14ac:dyDescent="0.25">
      <c r="B639" s="26" t="s">
        <v>1160</v>
      </c>
      <c r="C639" s="6" t="s">
        <v>1161</v>
      </c>
      <c r="D639" s="15" t="s">
        <v>1318</v>
      </c>
      <c r="E639" s="12"/>
      <c r="F639" s="5"/>
      <c r="G639" s="5"/>
      <c r="H639" s="5"/>
      <c r="I639" s="5"/>
      <c r="L639" s="3"/>
    </row>
    <row r="640" spans="2:12" x14ac:dyDescent="0.25">
      <c r="B640" s="26" t="s">
        <v>1162</v>
      </c>
      <c r="C640" s="6" t="s">
        <v>1163</v>
      </c>
      <c r="D640" s="130" t="s">
        <v>1318</v>
      </c>
      <c r="E640" s="12"/>
      <c r="F640" s="5"/>
      <c r="G640" s="5"/>
      <c r="H640" s="5"/>
      <c r="I640" s="5"/>
      <c r="L640" s="3"/>
    </row>
    <row r="641" spans="2:12" x14ac:dyDescent="0.25">
      <c r="B641" s="26" t="s">
        <v>1164</v>
      </c>
      <c r="C641" s="6" t="s">
        <v>1165</v>
      </c>
      <c r="D641" s="15" t="s">
        <v>1318</v>
      </c>
      <c r="E641" s="12"/>
      <c r="F641" s="5"/>
      <c r="G641" s="5"/>
      <c r="H641" s="5"/>
      <c r="I641" s="5"/>
      <c r="L641" s="3"/>
    </row>
    <row r="642" spans="2:12" x14ac:dyDescent="0.25">
      <c r="B642" s="26" t="s">
        <v>1166</v>
      </c>
      <c r="C642" s="6" t="s">
        <v>1167</v>
      </c>
      <c r="D642" s="15" t="s">
        <v>1318</v>
      </c>
      <c r="E642" s="12"/>
      <c r="F642" s="5"/>
      <c r="G642" s="5"/>
      <c r="H642" s="5"/>
      <c r="I642" s="5"/>
      <c r="L642" s="3"/>
    </row>
    <row r="643" spans="2:12" x14ac:dyDescent="0.25">
      <c r="B643" s="227" t="s">
        <v>1168</v>
      </c>
      <c r="C643" s="17" t="s">
        <v>1169</v>
      </c>
      <c r="D643" s="130"/>
      <c r="E643" s="12"/>
      <c r="F643" s="5"/>
      <c r="G643" s="5"/>
      <c r="H643" s="5"/>
      <c r="I643" s="5"/>
      <c r="L643" s="3"/>
    </row>
    <row r="644" spans="2:12" x14ac:dyDescent="0.25">
      <c r="B644" s="26" t="s">
        <v>1170</v>
      </c>
      <c r="C644" s="6" t="s">
        <v>1171</v>
      </c>
      <c r="D644" s="15" t="s">
        <v>1318</v>
      </c>
      <c r="E644" s="12"/>
      <c r="F644" s="5"/>
      <c r="G644" s="5"/>
      <c r="H644" s="5"/>
      <c r="I644" s="5"/>
      <c r="L644" s="3"/>
    </row>
    <row r="645" spans="2:12" x14ac:dyDescent="0.25">
      <c r="B645" s="26" t="s">
        <v>1172</v>
      </c>
      <c r="C645" s="6" t="s">
        <v>1173</v>
      </c>
      <c r="D645" s="15" t="s">
        <v>1318</v>
      </c>
      <c r="E645" s="12"/>
      <c r="F645" s="5"/>
      <c r="G645" s="5"/>
      <c r="H645" s="5"/>
      <c r="I645" s="5"/>
      <c r="L645" s="3"/>
    </row>
    <row r="646" spans="2:12" x14ac:dyDescent="0.25">
      <c r="B646" s="26" t="s">
        <v>1174</v>
      </c>
      <c r="C646" s="6" t="s">
        <v>1175</v>
      </c>
      <c r="D646" s="130" t="s">
        <v>1318</v>
      </c>
      <c r="E646" s="12"/>
      <c r="F646" s="5"/>
      <c r="G646" s="5"/>
      <c r="H646" s="5"/>
      <c r="I646" s="5"/>
      <c r="L646" s="3"/>
    </row>
    <row r="647" spans="2:12" x14ac:dyDescent="0.25">
      <c r="B647" s="227" t="s">
        <v>1176</v>
      </c>
      <c r="C647" s="17" t="s">
        <v>1177</v>
      </c>
      <c r="D647" s="15"/>
      <c r="E647" s="12"/>
      <c r="F647" s="5"/>
      <c r="G647" s="5"/>
      <c r="H647" s="5"/>
      <c r="I647" s="5"/>
      <c r="L647" s="3"/>
    </row>
    <row r="648" spans="2:12" x14ac:dyDescent="0.25">
      <c r="B648" s="26" t="s">
        <v>1178</v>
      </c>
      <c r="C648" s="6" t="s">
        <v>1179</v>
      </c>
      <c r="D648" s="15" t="s">
        <v>15</v>
      </c>
      <c r="E648" s="12"/>
      <c r="F648" s="5"/>
      <c r="G648" s="5"/>
      <c r="H648" s="5"/>
      <c r="I648" s="5"/>
      <c r="L648" s="3"/>
    </row>
    <row r="649" spans="2:12" x14ac:dyDescent="0.25">
      <c r="B649" s="26" t="s">
        <v>1180</v>
      </c>
      <c r="C649" s="6" t="s">
        <v>1181</v>
      </c>
      <c r="D649" s="130" t="s">
        <v>15</v>
      </c>
      <c r="E649" s="12"/>
      <c r="F649" s="5"/>
      <c r="G649" s="5"/>
      <c r="H649" s="5"/>
      <c r="I649" s="5"/>
      <c r="L649" s="3"/>
    </row>
    <row r="650" spans="2:12" x14ac:dyDescent="0.25">
      <c r="B650" s="26" t="s">
        <v>1182</v>
      </c>
      <c r="C650" s="6" t="s">
        <v>1183</v>
      </c>
      <c r="D650" s="15" t="s">
        <v>15</v>
      </c>
      <c r="E650" s="12"/>
      <c r="F650" s="5"/>
      <c r="G650" s="5"/>
      <c r="H650" s="5"/>
      <c r="I650" s="5"/>
      <c r="L650" s="3"/>
    </row>
    <row r="651" spans="2:12" x14ac:dyDescent="0.25">
      <c r="B651" s="26" t="s">
        <v>1184</v>
      </c>
      <c r="C651" s="6" t="s">
        <v>1185</v>
      </c>
      <c r="D651" s="15" t="s">
        <v>15</v>
      </c>
      <c r="E651" s="12"/>
      <c r="F651" s="5"/>
      <c r="G651" s="5"/>
      <c r="H651" s="5"/>
      <c r="I651" s="5"/>
      <c r="L651" s="3"/>
    </row>
    <row r="652" spans="2:12" x14ac:dyDescent="0.25">
      <c r="B652" s="26" t="s">
        <v>1186</v>
      </c>
      <c r="C652" s="6" t="s">
        <v>1187</v>
      </c>
      <c r="D652" s="130" t="s">
        <v>15</v>
      </c>
      <c r="E652" s="12"/>
      <c r="F652" s="5"/>
      <c r="G652" s="5"/>
      <c r="H652" s="5"/>
      <c r="I652" s="5"/>
      <c r="L652" s="3"/>
    </row>
    <row r="653" spans="2:12" x14ac:dyDescent="0.25">
      <c r="B653" s="26" t="s">
        <v>1188</v>
      </c>
      <c r="C653" s="6" t="s">
        <v>1189</v>
      </c>
      <c r="D653" s="15" t="s">
        <v>15</v>
      </c>
      <c r="E653" s="12"/>
      <c r="F653" s="5"/>
      <c r="G653" s="5"/>
      <c r="H653" s="5"/>
      <c r="I653" s="5"/>
      <c r="L653" s="3"/>
    </row>
    <row r="654" spans="2:12" x14ac:dyDescent="0.25">
      <c r="B654" s="227" t="s">
        <v>1190</v>
      </c>
      <c r="C654" s="17" t="s">
        <v>1191</v>
      </c>
      <c r="D654" s="15"/>
      <c r="E654" s="12"/>
      <c r="F654" s="5"/>
      <c r="G654" s="5"/>
      <c r="H654" s="5"/>
      <c r="I654" s="5"/>
      <c r="L654" s="3"/>
    </row>
    <row r="655" spans="2:12" x14ac:dyDescent="0.25">
      <c r="B655" s="26" t="s">
        <v>1192</v>
      </c>
      <c r="C655" s="6" t="s">
        <v>1193</v>
      </c>
      <c r="D655" s="130" t="s">
        <v>15</v>
      </c>
      <c r="E655" s="12"/>
      <c r="F655" s="5"/>
      <c r="G655" s="5"/>
      <c r="H655" s="5"/>
      <c r="I655" s="5"/>
      <c r="L655" s="3"/>
    </row>
    <row r="656" spans="2:12" x14ac:dyDescent="0.25">
      <c r="B656" s="26" t="s">
        <v>1194</v>
      </c>
      <c r="C656" s="6" t="s">
        <v>1195</v>
      </c>
      <c r="D656" s="15" t="s">
        <v>15</v>
      </c>
      <c r="E656" s="12"/>
      <c r="F656" s="5"/>
      <c r="G656" s="5"/>
      <c r="H656" s="5"/>
      <c r="I656" s="5"/>
      <c r="L656" s="3"/>
    </row>
    <row r="657" spans="2:12" x14ac:dyDescent="0.25">
      <c r="B657" s="26" t="s">
        <v>1196</v>
      </c>
      <c r="C657" s="6" t="s">
        <v>1197</v>
      </c>
      <c r="D657" s="15" t="s">
        <v>15</v>
      </c>
      <c r="E657" s="12"/>
      <c r="F657" s="5"/>
      <c r="G657" s="5"/>
      <c r="H657" s="5"/>
      <c r="I657" s="5"/>
      <c r="L657" s="3"/>
    </row>
    <row r="658" spans="2:12" x14ac:dyDescent="0.25">
      <c r="B658" s="26" t="s">
        <v>1198</v>
      </c>
      <c r="C658" s="6" t="s">
        <v>1199</v>
      </c>
      <c r="D658" s="130" t="s">
        <v>15</v>
      </c>
      <c r="E658" s="12"/>
      <c r="F658" s="5"/>
      <c r="G658" s="5"/>
      <c r="H658" s="5"/>
      <c r="I658" s="5"/>
      <c r="L658" s="3"/>
    </row>
    <row r="659" spans="2:12" x14ac:dyDescent="0.25">
      <c r="B659" s="26" t="s">
        <v>1200</v>
      </c>
      <c r="C659" s="6" t="s">
        <v>1201</v>
      </c>
      <c r="D659" s="15" t="s">
        <v>15</v>
      </c>
      <c r="E659" s="12"/>
      <c r="F659" s="5"/>
      <c r="G659" s="5"/>
      <c r="H659" s="5"/>
      <c r="I659" s="5"/>
      <c r="L659" s="3"/>
    </row>
    <row r="660" spans="2:12" x14ac:dyDescent="0.25">
      <c r="B660" s="26" t="s">
        <v>1202</v>
      </c>
      <c r="C660" s="6" t="s">
        <v>1203</v>
      </c>
      <c r="D660" s="15" t="s">
        <v>15</v>
      </c>
      <c r="E660" s="12"/>
      <c r="F660" s="5"/>
      <c r="G660" s="5"/>
      <c r="H660" s="5"/>
      <c r="I660" s="5"/>
      <c r="L660" s="3"/>
    </row>
    <row r="661" spans="2:12" x14ac:dyDescent="0.25">
      <c r="B661" s="26" t="s">
        <v>1204</v>
      </c>
      <c r="C661" s="6" t="s">
        <v>1205</v>
      </c>
      <c r="D661" s="130" t="s">
        <v>15</v>
      </c>
      <c r="E661" s="12"/>
      <c r="F661" s="5"/>
      <c r="G661" s="5"/>
      <c r="H661" s="5"/>
      <c r="I661" s="5"/>
      <c r="L661" s="3"/>
    </row>
    <row r="662" spans="2:12" x14ac:dyDescent="0.25">
      <c r="B662" s="227" t="s">
        <v>1206</v>
      </c>
      <c r="C662" s="17" t="s">
        <v>1207</v>
      </c>
      <c r="D662" s="15"/>
      <c r="E662" s="12"/>
      <c r="F662" s="5"/>
      <c r="G662" s="5"/>
      <c r="H662" s="5"/>
      <c r="I662" s="5"/>
      <c r="L662" s="3"/>
    </row>
    <row r="663" spans="2:12" x14ac:dyDescent="0.25">
      <c r="B663" s="26" t="s">
        <v>1208</v>
      </c>
      <c r="C663" s="6" t="s">
        <v>1209</v>
      </c>
      <c r="D663" s="15" t="s">
        <v>15</v>
      </c>
      <c r="E663" s="12"/>
      <c r="F663" s="5"/>
      <c r="G663" s="5"/>
      <c r="H663" s="5"/>
      <c r="I663" s="5"/>
      <c r="L663" s="3"/>
    </row>
    <row r="664" spans="2:12" x14ac:dyDescent="0.25">
      <c r="B664" s="26" t="s">
        <v>1210</v>
      </c>
      <c r="C664" s="6" t="s">
        <v>1847</v>
      </c>
      <c r="D664" s="130" t="s">
        <v>15</v>
      </c>
      <c r="E664" s="12"/>
      <c r="F664" s="5"/>
      <c r="G664" s="5"/>
      <c r="H664" s="5"/>
      <c r="I664" s="5"/>
      <c r="L664" s="3"/>
    </row>
    <row r="665" spans="2:12" x14ac:dyDescent="0.25">
      <c r="B665" s="26" t="s">
        <v>1212</v>
      </c>
      <c r="C665" s="6" t="s">
        <v>1848</v>
      </c>
      <c r="D665" s="15" t="s">
        <v>15</v>
      </c>
      <c r="E665" s="12"/>
      <c r="F665" s="5"/>
      <c r="G665" s="5"/>
      <c r="H665" s="5"/>
      <c r="I665" s="5"/>
      <c r="L665" s="3"/>
    </row>
    <row r="666" spans="2:12" x14ac:dyDescent="0.25">
      <c r="B666" s="26" t="s">
        <v>1214</v>
      </c>
      <c r="C666" s="6" t="s">
        <v>1215</v>
      </c>
      <c r="D666" s="15" t="s">
        <v>15</v>
      </c>
      <c r="E666" s="12"/>
      <c r="F666" s="5"/>
      <c r="G666" s="5"/>
      <c r="H666" s="5"/>
      <c r="I666" s="5"/>
      <c r="L666" s="3"/>
    </row>
    <row r="667" spans="2:12" x14ac:dyDescent="0.25">
      <c r="B667" s="26" t="s">
        <v>1216</v>
      </c>
      <c r="C667" s="6" t="s">
        <v>1217</v>
      </c>
      <c r="D667" s="130" t="s">
        <v>15</v>
      </c>
      <c r="E667" s="12"/>
      <c r="F667" s="5"/>
      <c r="G667" s="5"/>
      <c r="H667" s="5"/>
      <c r="I667" s="5"/>
      <c r="L667" s="3"/>
    </row>
    <row r="668" spans="2:12" x14ac:dyDescent="0.25">
      <c r="B668" s="26" t="s">
        <v>1218</v>
      </c>
      <c r="C668" s="6" t="s">
        <v>1219</v>
      </c>
      <c r="D668" s="15" t="s">
        <v>15</v>
      </c>
      <c r="E668" s="12"/>
      <c r="F668" s="5"/>
      <c r="G668" s="5"/>
      <c r="H668" s="5"/>
      <c r="I668" s="5"/>
      <c r="L668" s="3"/>
    </row>
    <row r="669" spans="2:12" x14ac:dyDescent="0.25">
      <c r="B669" s="26" t="s">
        <v>1220</v>
      </c>
      <c r="C669" s="6" t="s">
        <v>1221</v>
      </c>
      <c r="D669" s="15" t="s">
        <v>15</v>
      </c>
      <c r="E669" s="12"/>
      <c r="F669" s="5"/>
      <c r="G669" s="5"/>
      <c r="H669" s="5"/>
      <c r="I669" s="5"/>
      <c r="L669" s="3"/>
    </row>
    <row r="670" spans="2:12" x14ac:dyDescent="0.25">
      <c r="B670" s="26" t="s">
        <v>1222</v>
      </c>
      <c r="C670" s="6" t="s">
        <v>1223</v>
      </c>
      <c r="D670" s="130" t="s">
        <v>15</v>
      </c>
      <c r="E670" s="12"/>
      <c r="F670" s="5"/>
      <c r="G670" s="5"/>
      <c r="H670" s="5"/>
      <c r="I670" s="5"/>
      <c r="L670" s="3"/>
    </row>
    <row r="671" spans="2:12" x14ac:dyDescent="0.25">
      <c r="B671" s="26" t="s">
        <v>1224</v>
      </c>
      <c r="C671" s="6" t="s">
        <v>1225</v>
      </c>
      <c r="D671" s="15" t="s">
        <v>15</v>
      </c>
      <c r="E671" s="12"/>
      <c r="F671" s="5"/>
      <c r="G671" s="5"/>
      <c r="H671" s="5"/>
      <c r="I671" s="5"/>
      <c r="L671" s="3"/>
    </row>
    <row r="672" spans="2:12" x14ac:dyDescent="0.25">
      <c r="B672" s="26" t="s">
        <v>1226</v>
      </c>
      <c r="C672" s="6" t="s">
        <v>1227</v>
      </c>
      <c r="D672" s="15" t="s">
        <v>15</v>
      </c>
      <c r="E672" s="12"/>
      <c r="F672" s="5"/>
      <c r="G672" s="5"/>
      <c r="H672" s="5"/>
      <c r="I672" s="5"/>
      <c r="L672" s="3"/>
    </row>
    <row r="673" spans="2:12" x14ac:dyDescent="0.25">
      <c r="B673" s="26" t="s">
        <v>1228</v>
      </c>
      <c r="C673" s="6" t="s">
        <v>1229</v>
      </c>
      <c r="D673" s="130" t="s">
        <v>15</v>
      </c>
      <c r="E673" s="12"/>
      <c r="F673" s="5"/>
      <c r="G673" s="5"/>
      <c r="H673" s="5"/>
      <c r="I673" s="5"/>
      <c r="L673" s="3"/>
    </row>
    <row r="674" spans="2:12" x14ac:dyDescent="0.25">
      <c r="B674" s="26" t="s">
        <v>1230</v>
      </c>
      <c r="C674" s="6" t="s">
        <v>1231</v>
      </c>
      <c r="D674" s="15" t="s">
        <v>15</v>
      </c>
      <c r="E674" s="12"/>
      <c r="F674" s="5"/>
      <c r="G674" s="5"/>
      <c r="H674" s="5"/>
      <c r="I674" s="5"/>
      <c r="L674" s="3"/>
    </row>
    <row r="675" spans="2:12" ht="12.4" customHeight="1" x14ac:dyDescent="0.25">
      <c r="B675" s="26" t="s">
        <v>1232</v>
      </c>
      <c r="C675" s="6" t="s">
        <v>1233</v>
      </c>
      <c r="D675" s="15" t="s">
        <v>15</v>
      </c>
      <c r="E675" s="12"/>
      <c r="F675" s="5"/>
      <c r="G675" s="5"/>
      <c r="H675" s="5"/>
      <c r="I675" s="5"/>
      <c r="L675" s="3"/>
    </row>
    <row r="676" spans="2:12" x14ac:dyDescent="0.25">
      <c r="B676" s="26" t="s">
        <v>1234</v>
      </c>
      <c r="C676" s="6" t="s">
        <v>1235</v>
      </c>
      <c r="D676" s="130" t="s">
        <v>15</v>
      </c>
      <c r="E676" s="12"/>
      <c r="F676" s="5"/>
      <c r="G676" s="5"/>
      <c r="H676" s="5"/>
      <c r="I676" s="5"/>
      <c r="L676" s="3"/>
    </row>
    <row r="677" spans="2:12" x14ac:dyDescent="0.25">
      <c r="B677" s="26" t="s">
        <v>1236</v>
      </c>
      <c r="C677" s="6" t="s">
        <v>1237</v>
      </c>
      <c r="D677" s="130" t="s">
        <v>15</v>
      </c>
      <c r="E677" s="12"/>
      <c r="F677" s="5"/>
      <c r="G677" s="5"/>
      <c r="H677" s="5"/>
      <c r="I677" s="5"/>
      <c r="L677" s="3"/>
    </row>
    <row r="678" spans="2:12" ht="12.4" customHeight="1" x14ac:dyDescent="0.25">
      <c r="B678" s="227" t="s">
        <v>1238</v>
      </c>
      <c r="C678" s="6" t="s">
        <v>1239</v>
      </c>
      <c r="D678" s="15" t="s">
        <v>15</v>
      </c>
      <c r="E678" s="12"/>
      <c r="F678" s="5"/>
      <c r="G678" s="5"/>
      <c r="H678" s="5"/>
      <c r="I678" s="5"/>
      <c r="L678" s="3"/>
    </row>
    <row r="679" spans="2:12" ht="11.65" customHeight="1" x14ac:dyDescent="0.25">
      <c r="B679" s="227" t="s">
        <v>1240</v>
      </c>
      <c r="C679" s="87" t="s">
        <v>1849</v>
      </c>
      <c r="D679" s="15"/>
      <c r="E679" s="12"/>
      <c r="F679" s="5"/>
      <c r="G679" s="5"/>
      <c r="H679" s="5"/>
      <c r="I679" s="5"/>
      <c r="L679" s="3"/>
    </row>
    <row r="680" spans="2:12" ht="12.4" customHeight="1" x14ac:dyDescent="0.25">
      <c r="B680" s="26" t="s">
        <v>1242</v>
      </c>
      <c r="C680" s="6" t="s">
        <v>1243</v>
      </c>
      <c r="D680" s="130" t="s">
        <v>1318</v>
      </c>
      <c r="E680" s="12"/>
      <c r="F680" s="5"/>
      <c r="G680" s="5"/>
      <c r="H680" s="5"/>
      <c r="I680" s="5"/>
      <c r="L680" s="3"/>
    </row>
    <row r="681" spans="2:12" ht="12.4" customHeight="1" x14ac:dyDescent="0.25">
      <c r="B681" s="26" t="s">
        <v>1244</v>
      </c>
      <c r="C681" s="6" t="s">
        <v>1245</v>
      </c>
      <c r="D681" s="130" t="s">
        <v>15</v>
      </c>
      <c r="E681" s="12"/>
      <c r="F681" s="5"/>
      <c r="G681" s="5"/>
      <c r="H681" s="5"/>
      <c r="I681" s="5"/>
      <c r="L681" s="3"/>
    </row>
    <row r="682" spans="2:12" x14ac:dyDescent="0.25">
      <c r="B682" s="26" t="s">
        <v>1246</v>
      </c>
      <c r="C682" s="6" t="s">
        <v>1247</v>
      </c>
      <c r="D682" s="15" t="s">
        <v>15</v>
      </c>
      <c r="E682" s="12"/>
      <c r="F682" s="5"/>
      <c r="G682" s="5"/>
      <c r="H682" s="5"/>
      <c r="I682" s="5"/>
      <c r="L682" s="3"/>
    </row>
    <row r="683" spans="2:12" x14ac:dyDescent="0.25">
      <c r="B683" s="26" t="s">
        <v>1248</v>
      </c>
      <c r="C683" s="6" t="s">
        <v>1249</v>
      </c>
      <c r="D683" s="15" t="s">
        <v>15</v>
      </c>
      <c r="E683" s="12"/>
      <c r="F683" s="5"/>
      <c r="G683" s="5"/>
      <c r="H683" s="5"/>
      <c r="I683" s="5"/>
      <c r="L683" s="3"/>
    </row>
    <row r="684" spans="2:12" x14ac:dyDescent="0.25">
      <c r="B684" s="26" t="s">
        <v>1250</v>
      </c>
      <c r="C684" s="6" t="s">
        <v>1253</v>
      </c>
      <c r="D684" s="130" t="s">
        <v>15</v>
      </c>
      <c r="E684" s="12"/>
      <c r="F684" s="5"/>
      <c r="G684" s="5"/>
      <c r="H684" s="5"/>
      <c r="I684" s="5"/>
      <c r="L684" s="3"/>
    </row>
    <row r="685" spans="2:12" x14ac:dyDescent="0.25">
      <c r="B685" s="26" t="s">
        <v>1252</v>
      </c>
      <c r="C685" s="6" t="s">
        <v>1255</v>
      </c>
      <c r="D685" s="15" t="s">
        <v>15</v>
      </c>
      <c r="E685" s="12"/>
      <c r="F685" s="5"/>
      <c r="G685" s="5"/>
      <c r="H685" s="5"/>
      <c r="I685" s="5"/>
      <c r="L685" s="3"/>
    </row>
    <row r="686" spans="2:12" x14ac:dyDescent="0.25">
      <c r="B686" s="227" t="s">
        <v>1256</v>
      </c>
      <c r="C686" s="17" t="s">
        <v>1257</v>
      </c>
      <c r="D686" s="88"/>
      <c r="E686" s="17"/>
      <c r="F686" s="5"/>
      <c r="G686" s="5"/>
      <c r="H686" s="5"/>
      <c r="I686" s="5"/>
      <c r="L686" s="3"/>
    </row>
    <row r="687" spans="2:12" x14ac:dyDescent="0.25">
      <c r="B687" s="26" t="s">
        <v>1258</v>
      </c>
      <c r="C687" s="6" t="s">
        <v>1259</v>
      </c>
      <c r="D687" s="130" t="s">
        <v>15</v>
      </c>
      <c r="E687" s="12"/>
      <c r="F687" s="5"/>
      <c r="G687" s="5"/>
      <c r="H687" s="5"/>
      <c r="I687" s="5"/>
      <c r="L687" s="3"/>
    </row>
    <row r="688" spans="2:12" x14ac:dyDescent="0.25">
      <c r="B688" s="26" t="s">
        <v>1260</v>
      </c>
      <c r="C688" s="6" t="s">
        <v>1261</v>
      </c>
      <c r="D688" s="130" t="s">
        <v>1318</v>
      </c>
      <c r="E688" s="12"/>
      <c r="F688" s="5"/>
      <c r="G688" s="5"/>
      <c r="H688" s="5"/>
      <c r="I688" s="5"/>
      <c r="L688" s="3"/>
    </row>
    <row r="689" spans="2:12" x14ac:dyDescent="0.25">
      <c r="B689" s="26" t="s">
        <v>1262</v>
      </c>
      <c r="C689" s="6" t="s">
        <v>1263</v>
      </c>
      <c r="D689" s="15" t="s">
        <v>15</v>
      </c>
      <c r="E689" s="12"/>
      <c r="F689" s="5"/>
      <c r="G689" s="5"/>
      <c r="H689" s="5"/>
      <c r="I689" s="5"/>
      <c r="L689" s="3"/>
    </row>
    <row r="690" spans="2:12" x14ac:dyDescent="0.25">
      <c r="B690" s="26" t="s">
        <v>1264</v>
      </c>
      <c r="C690" s="6" t="s">
        <v>1265</v>
      </c>
      <c r="D690" s="15" t="s">
        <v>15</v>
      </c>
      <c r="E690" s="12"/>
      <c r="F690" s="5"/>
      <c r="G690" s="5"/>
      <c r="H690" s="5"/>
      <c r="I690" s="5"/>
      <c r="L690" s="3"/>
    </row>
    <row r="691" spans="2:12" x14ac:dyDescent="0.25">
      <c r="B691" s="227" t="s">
        <v>1266</v>
      </c>
      <c r="C691" s="17" t="s">
        <v>1267</v>
      </c>
      <c r="D691" s="133"/>
      <c r="E691" s="17"/>
      <c r="F691" s="5"/>
      <c r="G691" s="5"/>
      <c r="H691" s="5"/>
      <c r="I691" s="5"/>
      <c r="L691" s="3"/>
    </row>
    <row r="692" spans="2:12" x14ac:dyDescent="0.25">
      <c r="B692" s="26" t="s">
        <v>1268</v>
      </c>
      <c r="C692" s="6" t="s">
        <v>1269</v>
      </c>
      <c r="D692" s="130" t="s">
        <v>15</v>
      </c>
      <c r="E692" s="12"/>
      <c r="F692" s="5"/>
      <c r="G692" s="5"/>
      <c r="H692" s="5"/>
      <c r="I692" s="5"/>
      <c r="L692" s="3"/>
    </row>
    <row r="693" spans="2:12" x14ac:dyDescent="0.25">
      <c r="B693" s="26" t="s">
        <v>1270</v>
      </c>
      <c r="C693" s="6" t="s">
        <v>1271</v>
      </c>
      <c r="D693" s="15" t="s">
        <v>15</v>
      </c>
      <c r="E693" s="12"/>
      <c r="F693" s="5"/>
      <c r="G693" s="5"/>
      <c r="H693" s="5"/>
      <c r="I693" s="5"/>
      <c r="L693" s="3"/>
    </row>
    <row r="694" spans="2:12" x14ac:dyDescent="0.25">
      <c r="B694" s="26" t="s">
        <v>1272</v>
      </c>
      <c r="C694" s="6" t="s">
        <v>1273</v>
      </c>
      <c r="D694" s="15" t="s">
        <v>15</v>
      </c>
      <c r="E694" s="12"/>
      <c r="F694" s="5"/>
      <c r="G694" s="5"/>
      <c r="H694" s="5"/>
      <c r="I694" s="5"/>
      <c r="L694" s="3"/>
    </row>
    <row r="695" spans="2:12" x14ac:dyDescent="0.25">
      <c r="B695" s="26" t="s">
        <v>1274</v>
      </c>
      <c r="C695" s="6" t="s">
        <v>1275</v>
      </c>
      <c r="D695" s="130" t="s">
        <v>15</v>
      </c>
      <c r="E695" s="12"/>
      <c r="F695" s="5"/>
      <c r="G695" s="5"/>
      <c r="H695" s="5"/>
      <c r="I695" s="5"/>
      <c r="L695" s="3"/>
    </row>
    <row r="696" spans="2:12" x14ac:dyDescent="0.25">
      <c r="B696" s="26" t="s">
        <v>1276</v>
      </c>
      <c r="C696" s="6" t="s">
        <v>1277</v>
      </c>
      <c r="D696" s="130" t="s">
        <v>15</v>
      </c>
      <c r="E696" s="12"/>
      <c r="F696" s="5"/>
      <c r="G696" s="5"/>
      <c r="H696" s="5"/>
      <c r="I696" s="5"/>
      <c r="L696" s="3"/>
    </row>
    <row r="697" spans="2:12" x14ac:dyDescent="0.25">
      <c r="B697" s="26" t="s">
        <v>1278</v>
      </c>
      <c r="C697" s="6" t="s">
        <v>1279</v>
      </c>
      <c r="D697" s="15" t="s">
        <v>15</v>
      </c>
      <c r="E697" s="12"/>
      <c r="F697" s="5"/>
      <c r="G697" s="5"/>
      <c r="H697" s="5"/>
      <c r="I697" s="5"/>
      <c r="L697" s="3"/>
    </row>
    <row r="698" spans="2:12" ht="12.4" customHeight="1" x14ac:dyDescent="0.25">
      <c r="B698" s="26" t="s">
        <v>1280</v>
      </c>
      <c r="C698" s="6" t="s">
        <v>1281</v>
      </c>
      <c r="D698" s="15" t="s">
        <v>15</v>
      </c>
      <c r="E698" s="12"/>
      <c r="F698" s="5"/>
      <c r="G698" s="5"/>
      <c r="H698" s="5"/>
      <c r="I698" s="5"/>
      <c r="L698" s="3"/>
    </row>
    <row r="699" spans="2:12" x14ac:dyDescent="0.25">
      <c r="B699" s="26" t="s">
        <v>1282</v>
      </c>
      <c r="C699" s="6" t="s">
        <v>1283</v>
      </c>
      <c r="D699" s="130" t="s">
        <v>15</v>
      </c>
      <c r="E699" s="12"/>
      <c r="F699" s="5"/>
      <c r="G699" s="5"/>
      <c r="H699" s="5"/>
      <c r="I699" s="5"/>
      <c r="L699" s="3"/>
    </row>
    <row r="700" spans="2:12" x14ac:dyDescent="0.25">
      <c r="B700" s="26" t="s">
        <v>1284</v>
      </c>
      <c r="C700" s="6" t="s">
        <v>1285</v>
      </c>
      <c r="D700" s="130" t="s">
        <v>1318</v>
      </c>
      <c r="E700" s="12"/>
      <c r="F700" s="5"/>
      <c r="G700" s="5"/>
      <c r="H700" s="5"/>
      <c r="I700" s="5"/>
      <c r="L700" s="3"/>
    </row>
    <row r="701" spans="2:12" ht="12.4" customHeight="1" x14ac:dyDescent="0.25">
      <c r="B701" s="26" t="s">
        <v>1286</v>
      </c>
      <c r="C701" s="6" t="s">
        <v>1287</v>
      </c>
      <c r="D701" s="15" t="s">
        <v>15</v>
      </c>
      <c r="E701" s="12"/>
      <c r="F701" s="5"/>
      <c r="G701" s="5"/>
      <c r="H701" s="5"/>
      <c r="I701" s="5"/>
      <c r="L701" s="3"/>
    </row>
    <row r="702" spans="2:12" ht="12.4" customHeight="1" x14ac:dyDescent="0.25">
      <c r="B702" s="227" t="s">
        <v>1288</v>
      </c>
      <c r="C702" s="17" t="s">
        <v>1850</v>
      </c>
      <c r="D702" s="88"/>
      <c r="E702" s="17"/>
      <c r="F702" s="5"/>
      <c r="G702" s="5"/>
      <c r="H702" s="5"/>
      <c r="I702" s="5"/>
      <c r="L702" s="3"/>
    </row>
    <row r="703" spans="2:12" ht="12.4" customHeight="1" x14ac:dyDescent="0.25">
      <c r="B703" s="26" t="s">
        <v>1290</v>
      </c>
      <c r="C703" s="6" t="s">
        <v>1851</v>
      </c>
      <c r="D703" s="130" t="s">
        <v>15</v>
      </c>
      <c r="E703" s="12"/>
      <c r="F703" s="5"/>
      <c r="G703" s="5"/>
      <c r="H703" s="5"/>
      <c r="I703" s="5"/>
      <c r="L703" s="3"/>
    </row>
    <row r="704" spans="2:12" ht="12.4" customHeight="1" x14ac:dyDescent="0.25">
      <c r="B704" s="26" t="s">
        <v>1292</v>
      </c>
      <c r="C704" s="6" t="s">
        <v>1293</v>
      </c>
      <c r="D704" s="130" t="s">
        <v>15</v>
      </c>
      <c r="E704" s="12"/>
      <c r="F704" s="5"/>
      <c r="G704" s="5"/>
      <c r="H704" s="5"/>
      <c r="I704" s="5"/>
      <c r="L704" s="3"/>
    </row>
    <row r="705" spans="2:12" x14ac:dyDescent="0.25">
      <c r="B705" s="26" t="s">
        <v>1294</v>
      </c>
      <c r="C705" s="6" t="s">
        <v>1295</v>
      </c>
      <c r="D705" s="15" t="s">
        <v>15</v>
      </c>
      <c r="E705" s="12"/>
      <c r="F705" s="5"/>
      <c r="G705" s="5"/>
      <c r="H705" s="5"/>
      <c r="I705" s="5"/>
      <c r="L705" s="3"/>
    </row>
    <row r="706" spans="2:12" x14ac:dyDescent="0.25">
      <c r="B706" s="26" t="s">
        <v>1296</v>
      </c>
      <c r="C706" s="6" t="s">
        <v>1297</v>
      </c>
      <c r="D706" s="15" t="s">
        <v>1318</v>
      </c>
      <c r="E706" s="12"/>
      <c r="F706" s="5"/>
      <c r="G706" s="5"/>
      <c r="H706" s="5"/>
      <c r="I706" s="5"/>
      <c r="L706" s="3"/>
    </row>
    <row r="707" spans="2:12" ht="12.4" customHeight="1" x14ac:dyDescent="0.25">
      <c r="B707" s="26" t="s">
        <v>1298</v>
      </c>
      <c r="C707" s="6" t="s">
        <v>1299</v>
      </c>
      <c r="D707" s="15" t="s">
        <v>15</v>
      </c>
      <c r="E707" s="12"/>
      <c r="F707" s="5"/>
      <c r="G707" s="5"/>
      <c r="H707" s="5"/>
      <c r="I707" s="5"/>
      <c r="L707" s="3"/>
    </row>
    <row r="708" spans="2:12" ht="12.4" customHeight="1" x14ac:dyDescent="0.25">
      <c r="B708" s="227" t="s">
        <v>1300</v>
      </c>
      <c r="C708" s="17" t="s">
        <v>1301</v>
      </c>
      <c r="D708" s="82"/>
      <c r="E708" s="89"/>
      <c r="F708" s="5"/>
      <c r="G708" s="5"/>
      <c r="H708" s="5"/>
      <c r="I708" s="5"/>
      <c r="L708" s="3"/>
    </row>
    <row r="709" spans="2:12" ht="12.4" customHeight="1" x14ac:dyDescent="0.25">
      <c r="B709" s="26" t="s">
        <v>1302</v>
      </c>
      <c r="C709" s="6" t="s">
        <v>1303</v>
      </c>
      <c r="D709" s="15" t="s">
        <v>1304</v>
      </c>
      <c r="E709" s="12"/>
      <c r="F709" s="5"/>
      <c r="G709" s="5"/>
      <c r="H709" s="5"/>
      <c r="I709" s="5"/>
      <c r="L709" s="3"/>
    </row>
    <row r="710" spans="2:12" ht="12.4" customHeight="1" x14ac:dyDescent="0.25">
      <c r="B710" s="26" t="s">
        <v>1305</v>
      </c>
      <c r="C710" s="6" t="s">
        <v>1306</v>
      </c>
      <c r="D710" s="15" t="s">
        <v>1304</v>
      </c>
      <c r="E710" s="12"/>
      <c r="F710" s="5"/>
      <c r="G710" s="5"/>
      <c r="H710" s="5"/>
      <c r="I710" s="5"/>
      <c r="L710" s="3"/>
    </row>
    <row r="711" spans="2:12" ht="12.4" customHeight="1" x14ac:dyDescent="0.25">
      <c r="B711" s="26" t="s">
        <v>1307</v>
      </c>
      <c r="C711" s="6" t="s">
        <v>1308</v>
      </c>
      <c r="D711" s="15" t="s">
        <v>1304</v>
      </c>
      <c r="E711" s="12"/>
      <c r="F711" s="5"/>
      <c r="G711" s="5"/>
      <c r="H711" s="5"/>
      <c r="I711" s="5"/>
      <c r="L711" s="3"/>
    </row>
    <row r="712" spans="2:12" ht="12.4" customHeight="1" x14ac:dyDescent="0.25">
      <c r="B712" s="26" t="s">
        <v>1309</v>
      </c>
      <c r="C712" s="6" t="s">
        <v>1852</v>
      </c>
      <c r="D712" s="15" t="s">
        <v>1304</v>
      </c>
      <c r="E712" s="12"/>
      <c r="F712" s="5"/>
      <c r="G712" s="5"/>
      <c r="H712" s="5"/>
      <c r="I712" s="5"/>
      <c r="L712" s="3"/>
    </row>
    <row r="713" spans="2:12" ht="12.4" customHeight="1" x14ac:dyDescent="0.25">
      <c r="B713" s="26" t="s">
        <v>1311</v>
      </c>
      <c r="C713" s="6" t="s">
        <v>1853</v>
      </c>
      <c r="D713" s="15" t="s">
        <v>1304</v>
      </c>
      <c r="E713" s="12"/>
      <c r="F713" s="5"/>
      <c r="G713" s="5"/>
      <c r="H713" s="5"/>
      <c r="I713" s="5"/>
      <c r="L713" s="3"/>
    </row>
    <row r="714" spans="2:12" ht="12.4" customHeight="1" x14ac:dyDescent="0.25">
      <c r="B714" s="26" t="s">
        <v>1312</v>
      </c>
      <c r="C714" s="6" t="s">
        <v>1313</v>
      </c>
      <c r="D714" s="15" t="s">
        <v>1304</v>
      </c>
      <c r="E714" s="12"/>
      <c r="F714" s="5"/>
      <c r="G714" s="5"/>
      <c r="H714" s="5"/>
      <c r="I714" s="5"/>
      <c r="L714" s="3"/>
    </row>
    <row r="715" spans="2:12" ht="12.4" customHeight="1" x14ac:dyDescent="0.25">
      <c r="B715" s="26" t="s">
        <v>1314</v>
      </c>
      <c r="C715" s="6" t="s">
        <v>1854</v>
      </c>
      <c r="D715" s="15" t="s">
        <v>1304</v>
      </c>
      <c r="E715" s="12"/>
      <c r="F715" s="5"/>
      <c r="G715" s="5"/>
      <c r="H715" s="5"/>
      <c r="I715" s="5"/>
      <c r="L715" s="3"/>
    </row>
    <row r="716" spans="2:12" ht="12.4" customHeight="1" x14ac:dyDescent="0.25">
      <c r="B716" s="26" t="s">
        <v>1316</v>
      </c>
      <c r="C716" s="6" t="s">
        <v>1317</v>
      </c>
      <c r="D716" s="15" t="s">
        <v>1318</v>
      </c>
      <c r="E716" s="12"/>
      <c r="F716" s="5"/>
      <c r="G716" s="5"/>
      <c r="H716" s="5"/>
      <c r="I716" s="5"/>
      <c r="L716" s="3"/>
    </row>
    <row r="717" spans="2:12" ht="12.4" customHeight="1" x14ac:dyDescent="0.25">
      <c r="B717" s="26" t="s">
        <v>1319</v>
      </c>
      <c r="C717" s="6" t="s">
        <v>1320</v>
      </c>
      <c r="D717" s="15" t="s">
        <v>15</v>
      </c>
      <c r="E717" s="12"/>
      <c r="F717" s="5"/>
      <c r="G717" s="5"/>
      <c r="H717" s="5"/>
      <c r="I717" s="5"/>
      <c r="L717" s="3"/>
    </row>
    <row r="718" spans="2:12" ht="12.4" customHeight="1" x14ac:dyDescent="0.25">
      <c r="B718" s="26" t="s">
        <v>1321</v>
      </c>
      <c r="C718" s="6" t="s">
        <v>1322</v>
      </c>
      <c r="D718" s="15" t="s">
        <v>15</v>
      </c>
      <c r="E718" s="12"/>
      <c r="F718" s="5"/>
      <c r="G718" s="5"/>
      <c r="H718" s="5"/>
      <c r="I718" s="5"/>
      <c r="L718" s="3"/>
    </row>
    <row r="719" spans="2:12" ht="12.4" customHeight="1" x14ac:dyDescent="0.25">
      <c r="B719" s="26" t="s">
        <v>1323</v>
      </c>
      <c r="C719" s="6" t="s">
        <v>1324</v>
      </c>
      <c r="D719" s="15" t="s">
        <v>15</v>
      </c>
      <c r="E719" s="12"/>
      <c r="F719" s="5"/>
      <c r="G719" s="5"/>
      <c r="H719" s="5"/>
      <c r="I719" s="5"/>
      <c r="L719" s="3"/>
    </row>
    <row r="720" spans="2:12" ht="12.4" customHeight="1" x14ac:dyDescent="0.25">
      <c r="B720" s="227" t="s">
        <v>1325</v>
      </c>
      <c r="C720" s="17" t="s">
        <v>1326</v>
      </c>
      <c r="D720" s="90"/>
      <c r="E720" s="91"/>
      <c r="F720" s="5"/>
      <c r="G720" s="5"/>
      <c r="H720" s="5"/>
      <c r="I720" s="5"/>
      <c r="L720" s="3"/>
    </row>
    <row r="721" spans="2:12" ht="12.4" customHeight="1" x14ac:dyDescent="0.25">
      <c r="B721" s="26" t="s">
        <v>1327</v>
      </c>
      <c r="C721" s="6" t="s">
        <v>1328</v>
      </c>
      <c r="D721" s="15" t="s">
        <v>1304</v>
      </c>
      <c r="E721" s="12"/>
      <c r="F721" s="5"/>
      <c r="G721" s="5"/>
      <c r="H721" s="5"/>
      <c r="I721" s="5"/>
      <c r="L721" s="3"/>
    </row>
    <row r="722" spans="2:12" ht="12.4" customHeight="1" x14ac:dyDescent="0.25">
      <c r="B722" s="26" t="s">
        <v>1329</v>
      </c>
      <c r="C722" s="6" t="s">
        <v>1317</v>
      </c>
      <c r="D722" s="15" t="s">
        <v>1318</v>
      </c>
      <c r="E722" s="12"/>
      <c r="F722" s="5"/>
      <c r="G722" s="5"/>
      <c r="H722" s="5"/>
      <c r="I722" s="5"/>
      <c r="L722" s="3"/>
    </row>
    <row r="723" spans="2:12" ht="12.4" customHeight="1" x14ac:dyDescent="0.25">
      <c r="B723" s="26" t="s">
        <v>1330</v>
      </c>
      <c r="C723" s="6" t="s">
        <v>1324</v>
      </c>
      <c r="D723" s="15" t="s">
        <v>15</v>
      </c>
      <c r="E723" s="12"/>
      <c r="F723" s="5"/>
      <c r="G723" s="5"/>
      <c r="H723" s="5"/>
      <c r="I723" s="5"/>
      <c r="L723" s="3"/>
    </row>
    <row r="724" spans="2:12" ht="12.4" customHeight="1" x14ac:dyDescent="0.25">
      <c r="B724" s="227" t="s">
        <v>1331</v>
      </c>
      <c r="C724" s="17" t="s">
        <v>1855</v>
      </c>
      <c r="D724" s="15"/>
      <c r="E724" s="12"/>
      <c r="F724" s="5"/>
      <c r="G724" s="5"/>
      <c r="H724" s="5"/>
      <c r="I724" s="5"/>
      <c r="L724" s="3"/>
    </row>
    <row r="725" spans="2:12" ht="12.4" customHeight="1" x14ac:dyDescent="0.25">
      <c r="B725" s="26" t="s">
        <v>1333</v>
      </c>
      <c r="C725" s="6" t="s">
        <v>1856</v>
      </c>
      <c r="D725" s="15" t="s">
        <v>15</v>
      </c>
      <c r="E725" s="12"/>
      <c r="F725" s="5"/>
      <c r="G725" s="5"/>
      <c r="H725" s="5"/>
      <c r="I725" s="5"/>
      <c r="L725" s="3"/>
    </row>
    <row r="726" spans="2:12" ht="12.4" customHeight="1" x14ac:dyDescent="0.25">
      <c r="B726" s="26" t="s">
        <v>1335</v>
      </c>
      <c r="C726" s="6" t="s">
        <v>1857</v>
      </c>
      <c r="D726" s="15" t="s">
        <v>15</v>
      </c>
      <c r="E726" s="12"/>
      <c r="F726" s="5"/>
      <c r="G726" s="5"/>
      <c r="H726" s="5"/>
      <c r="I726" s="5"/>
      <c r="L726" s="3"/>
    </row>
    <row r="727" spans="2:12" ht="12.4" customHeight="1" x14ac:dyDescent="0.25">
      <c r="B727" s="26" t="s">
        <v>1337</v>
      </c>
      <c r="C727" s="6" t="s">
        <v>1338</v>
      </c>
      <c r="D727" s="15" t="s">
        <v>15</v>
      </c>
      <c r="E727" s="12"/>
      <c r="F727" s="5"/>
      <c r="G727" s="5"/>
      <c r="H727" s="5"/>
      <c r="I727" s="5"/>
      <c r="L727" s="3"/>
    </row>
    <row r="728" spans="2:12" ht="12.4" customHeight="1" x14ac:dyDescent="0.25">
      <c r="B728" s="26" t="s">
        <v>1339</v>
      </c>
      <c r="C728" s="6" t="s">
        <v>1340</v>
      </c>
      <c r="D728" s="15" t="s">
        <v>15</v>
      </c>
      <c r="E728" s="12"/>
      <c r="F728" s="5"/>
      <c r="G728" s="5"/>
      <c r="H728" s="5"/>
      <c r="I728" s="5"/>
      <c r="L728" s="3"/>
    </row>
    <row r="729" spans="2:12" ht="12.4" customHeight="1" x14ac:dyDescent="0.25">
      <c r="B729" s="26" t="s">
        <v>1341</v>
      </c>
      <c r="C729" s="6" t="s">
        <v>1342</v>
      </c>
      <c r="D729" s="15" t="s">
        <v>15</v>
      </c>
      <c r="E729" s="12"/>
      <c r="F729" s="5"/>
      <c r="G729" s="5"/>
      <c r="H729" s="5"/>
      <c r="I729" s="5"/>
      <c r="L729" s="3"/>
    </row>
    <row r="730" spans="2:12" ht="12.4" customHeight="1" x14ac:dyDescent="0.25">
      <c r="B730" s="26" t="s">
        <v>1343</v>
      </c>
      <c r="C730" s="6" t="s">
        <v>1858</v>
      </c>
      <c r="D730" s="15" t="s">
        <v>15</v>
      </c>
      <c r="E730" s="12"/>
      <c r="F730" s="5"/>
      <c r="G730" s="5"/>
      <c r="H730" s="5"/>
      <c r="I730" s="5"/>
      <c r="L730" s="3"/>
    </row>
    <row r="731" spans="2:12" ht="12.4" customHeight="1" x14ac:dyDescent="0.25">
      <c r="B731" s="26" t="s">
        <v>1345</v>
      </c>
      <c r="C731" s="6" t="s">
        <v>1320</v>
      </c>
      <c r="D731" s="15" t="s">
        <v>15</v>
      </c>
      <c r="E731" s="12"/>
      <c r="F731" s="5"/>
      <c r="G731" s="5"/>
      <c r="H731" s="5"/>
      <c r="I731" s="5"/>
      <c r="L731" s="3"/>
    </row>
    <row r="732" spans="2:12" ht="12.4" customHeight="1" x14ac:dyDescent="0.25">
      <c r="B732" s="26" t="s">
        <v>1346</v>
      </c>
      <c r="C732" s="6" t="s">
        <v>1322</v>
      </c>
      <c r="D732" s="15" t="s">
        <v>15</v>
      </c>
      <c r="E732" s="12"/>
      <c r="F732" s="5"/>
      <c r="G732" s="5"/>
      <c r="H732" s="5"/>
      <c r="I732" s="5"/>
      <c r="L732" s="3"/>
    </row>
    <row r="733" spans="2:12" ht="12.4" customHeight="1" x14ac:dyDescent="0.25">
      <c r="B733" s="26" t="s">
        <v>1347</v>
      </c>
      <c r="C733" s="6" t="s">
        <v>1324</v>
      </c>
      <c r="D733" s="15" t="s">
        <v>15</v>
      </c>
      <c r="E733" s="12"/>
      <c r="F733" s="5"/>
      <c r="G733" s="5"/>
      <c r="H733" s="5"/>
      <c r="I733" s="5"/>
      <c r="L733" s="3"/>
    </row>
    <row r="734" spans="2:12" ht="12.4" customHeight="1" x14ac:dyDescent="0.25">
      <c r="B734" s="227" t="s">
        <v>1348</v>
      </c>
      <c r="C734" s="17" t="s">
        <v>1349</v>
      </c>
      <c r="D734" s="15"/>
      <c r="E734" s="12"/>
      <c r="F734" s="5"/>
      <c r="G734" s="5"/>
      <c r="H734" s="5"/>
      <c r="I734" s="5"/>
      <c r="L734" s="3"/>
    </row>
    <row r="735" spans="2:12" ht="12.4" customHeight="1" x14ac:dyDescent="0.25">
      <c r="B735" s="26" t="s">
        <v>1350</v>
      </c>
      <c r="C735" s="6" t="s">
        <v>1351</v>
      </c>
      <c r="D735" s="15" t="s">
        <v>15</v>
      </c>
      <c r="E735" s="12"/>
      <c r="F735" s="5"/>
      <c r="G735" s="5"/>
      <c r="H735" s="5"/>
      <c r="I735" s="5"/>
      <c r="L735" s="3"/>
    </row>
    <row r="736" spans="2:12" ht="12.4" customHeight="1" x14ac:dyDescent="0.25">
      <c r="B736" s="26" t="s">
        <v>1352</v>
      </c>
      <c r="C736" s="6" t="s">
        <v>1353</v>
      </c>
      <c r="D736" s="15" t="s">
        <v>15</v>
      </c>
      <c r="E736" s="12"/>
      <c r="F736" s="5"/>
      <c r="G736" s="5"/>
      <c r="H736" s="5"/>
      <c r="I736" s="5"/>
      <c r="L736" s="3"/>
    </row>
    <row r="737" spans="2:12" ht="12.4" customHeight="1" x14ac:dyDescent="0.25">
      <c r="B737" s="26" t="s">
        <v>1354</v>
      </c>
      <c r="C737" s="6" t="s">
        <v>1355</v>
      </c>
      <c r="D737" s="15" t="s">
        <v>15</v>
      </c>
      <c r="E737" s="12"/>
      <c r="F737" s="5"/>
      <c r="G737" s="5"/>
      <c r="H737" s="5"/>
      <c r="I737" s="5"/>
      <c r="L737" s="3"/>
    </row>
    <row r="738" spans="2:12" ht="12.4" customHeight="1" x14ac:dyDescent="0.25">
      <c r="B738" s="26" t="s">
        <v>1356</v>
      </c>
      <c r="C738" s="6" t="s">
        <v>1357</v>
      </c>
      <c r="D738" s="15" t="s">
        <v>15</v>
      </c>
      <c r="E738" s="12"/>
      <c r="F738" s="5"/>
      <c r="G738" s="5"/>
      <c r="H738" s="5"/>
      <c r="I738" s="5"/>
      <c r="L738" s="3"/>
    </row>
    <row r="739" spans="2:12" ht="12.4" customHeight="1" x14ac:dyDescent="0.25">
      <c r="B739" s="26" t="s">
        <v>1358</v>
      </c>
      <c r="C739" s="6" t="s">
        <v>1359</v>
      </c>
      <c r="D739" s="15" t="s">
        <v>15</v>
      </c>
      <c r="E739" s="12"/>
      <c r="F739" s="5"/>
      <c r="G739" s="5"/>
      <c r="H739" s="5"/>
      <c r="I739" s="5"/>
      <c r="L739" s="3"/>
    </row>
    <row r="740" spans="2:12" ht="12.4" customHeight="1" x14ac:dyDescent="0.25">
      <c r="B740" s="26" t="s">
        <v>1360</v>
      </c>
      <c r="C740" s="6" t="s">
        <v>1361</v>
      </c>
      <c r="D740" s="15" t="s">
        <v>1318</v>
      </c>
      <c r="E740" s="12"/>
      <c r="F740" s="5"/>
      <c r="G740" s="5"/>
      <c r="H740" s="5"/>
      <c r="I740" s="5"/>
      <c r="L740" s="3"/>
    </row>
    <row r="741" spans="2:12" ht="12.4" customHeight="1" x14ac:dyDescent="0.25">
      <c r="B741" s="227" t="s">
        <v>1362</v>
      </c>
      <c r="C741" s="17" t="s">
        <v>1363</v>
      </c>
      <c r="D741" s="82"/>
      <c r="E741" s="89"/>
      <c r="F741" s="5"/>
      <c r="G741" s="5"/>
      <c r="H741" s="5"/>
      <c r="I741" s="5"/>
      <c r="L741" s="3"/>
    </row>
    <row r="742" spans="2:12" ht="12.4" customHeight="1" x14ac:dyDescent="0.25">
      <c r="B742" s="26" t="s">
        <v>1364</v>
      </c>
      <c r="C742" s="6" t="s">
        <v>1365</v>
      </c>
      <c r="D742" s="15" t="s">
        <v>15</v>
      </c>
      <c r="E742" s="12"/>
      <c r="F742" s="5"/>
      <c r="G742" s="5"/>
      <c r="H742" s="5"/>
      <c r="I742" s="5"/>
      <c r="L742" s="3"/>
    </row>
    <row r="743" spans="2:12" ht="16.5" customHeight="1" x14ac:dyDescent="0.25">
      <c r="B743" s="26" t="s">
        <v>1366</v>
      </c>
      <c r="C743" s="6" t="s">
        <v>1367</v>
      </c>
      <c r="D743" s="15" t="s">
        <v>15</v>
      </c>
      <c r="E743" s="12"/>
      <c r="F743" s="5"/>
      <c r="G743" s="5"/>
      <c r="H743" s="5"/>
      <c r="I743" s="5"/>
      <c r="L743" s="3"/>
    </row>
    <row r="744" spans="2:12" ht="12.4" customHeight="1" x14ac:dyDescent="0.25">
      <c r="B744" s="26" t="s">
        <v>1368</v>
      </c>
      <c r="C744" s="6" t="s">
        <v>1369</v>
      </c>
      <c r="D744" s="15" t="s">
        <v>15</v>
      </c>
      <c r="E744" s="12"/>
      <c r="F744" s="5"/>
      <c r="G744" s="5"/>
      <c r="H744" s="5"/>
      <c r="I744" s="5"/>
      <c r="L744" s="3"/>
    </row>
    <row r="745" spans="2:12" ht="12.4" customHeight="1" x14ac:dyDescent="0.25">
      <c r="B745" s="26" t="s">
        <v>1370</v>
      </c>
      <c r="C745" s="6" t="s">
        <v>1317</v>
      </c>
      <c r="D745" s="15" t="s">
        <v>1318</v>
      </c>
      <c r="E745" s="12"/>
      <c r="F745" s="5"/>
      <c r="G745" s="5"/>
      <c r="H745" s="5"/>
      <c r="I745" s="5"/>
      <c r="L745" s="3"/>
    </row>
    <row r="746" spans="2:12" ht="12.4" customHeight="1" x14ac:dyDescent="0.25">
      <c r="B746" s="230"/>
      <c r="C746" s="14"/>
      <c r="D746" s="15"/>
      <c r="E746" s="12"/>
      <c r="F746" s="5"/>
      <c r="G746" s="5"/>
      <c r="H746" s="5"/>
      <c r="I746" s="5"/>
      <c r="L746" s="3"/>
    </row>
    <row r="747" spans="2:12" ht="13.15" customHeight="1" x14ac:dyDescent="0.25">
      <c r="B747" s="227" t="s">
        <v>1371</v>
      </c>
      <c r="C747" s="92" t="s">
        <v>1372</v>
      </c>
      <c r="D747" s="82"/>
      <c r="E747" s="83"/>
      <c r="F747" s="5"/>
      <c r="G747" s="7"/>
      <c r="H747" s="5"/>
      <c r="I747" s="5"/>
      <c r="L747" s="3"/>
    </row>
    <row r="748" spans="2:12" ht="13.15" customHeight="1" x14ac:dyDescent="0.25">
      <c r="B748" s="227" t="s">
        <v>1373</v>
      </c>
      <c r="C748" s="92" t="s">
        <v>1374</v>
      </c>
      <c r="D748" s="82"/>
      <c r="E748" s="83"/>
      <c r="F748" s="5"/>
      <c r="G748" s="7"/>
      <c r="H748" s="5"/>
      <c r="I748" s="5"/>
      <c r="L748" s="3"/>
    </row>
    <row r="749" spans="2:12" ht="12.4" customHeight="1" x14ac:dyDescent="0.25">
      <c r="B749" s="26" t="s">
        <v>1375</v>
      </c>
      <c r="C749" s="71" t="s">
        <v>1376</v>
      </c>
      <c r="D749" s="15" t="s">
        <v>30</v>
      </c>
      <c r="E749" s="143"/>
      <c r="F749" s="5"/>
      <c r="G749" s="8"/>
      <c r="H749" s="5"/>
      <c r="I749" s="5"/>
      <c r="L749" s="3"/>
    </row>
    <row r="750" spans="2:12" ht="14.65" customHeight="1" x14ac:dyDescent="0.25">
      <c r="B750" s="26" t="s">
        <v>1377</v>
      </c>
      <c r="C750" s="71" t="s">
        <v>1378</v>
      </c>
      <c r="D750" s="15" t="s">
        <v>33</v>
      </c>
      <c r="E750" s="143"/>
      <c r="F750" s="5"/>
      <c r="G750" s="8"/>
      <c r="H750" s="5"/>
      <c r="I750" s="5"/>
      <c r="L750" s="3"/>
    </row>
    <row r="751" spans="2:12" ht="12.4" customHeight="1" x14ac:dyDescent="0.25">
      <c r="B751" s="26" t="s">
        <v>1379</v>
      </c>
      <c r="C751" s="71" t="s">
        <v>1380</v>
      </c>
      <c r="D751" s="15" t="s">
        <v>33</v>
      </c>
      <c r="E751" s="143"/>
      <c r="F751" s="5"/>
      <c r="G751" s="8"/>
      <c r="H751" s="5"/>
      <c r="I751" s="5"/>
      <c r="L751" s="3"/>
    </row>
    <row r="752" spans="2:12" ht="12.4" customHeight="1" x14ac:dyDescent="0.25">
      <c r="B752" s="26" t="s">
        <v>1384</v>
      </c>
      <c r="C752" s="71" t="s">
        <v>1382</v>
      </c>
      <c r="D752" s="15" t="s">
        <v>30</v>
      </c>
      <c r="E752" s="143"/>
      <c r="F752" s="5"/>
      <c r="G752" s="8"/>
      <c r="H752" s="5"/>
      <c r="I752" s="5"/>
      <c r="L752" s="3"/>
    </row>
    <row r="753" spans="2:12" ht="12.4" customHeight="1" x14ac:dyDescent="0.25">
      <c r="B753" s="26" t="s">
        <v>1381</v>
      </c>
      <c r="C753" s="71" t="s">
        <v>1385</v>
      </c>
      <c r="D753" s="15" t="s">
        <v>30</v>
      </c>
      <c r="E753" s="143"/>
      <c r="F753" s="5"/>
      <c r="G753" s="8"/>
      <c r="H753" s="5"/>
      <c r="I753" s="5"/>
      <c r="L753" s="3"/>
    </row>
    <row r="754" spans="2:12" ht="12.4" customHeight="1" x14ac:dyDescent="0.25">
      <c r="B754" s="26" t="s">
        <v>1386</v>
      </c>
      <c r="C754" s="71" t="s">
        <v>1387</v>
      </c>
      <c r="D754" s="15" t="s">
        <v>1318</v>
      </c>
      <c r="E754" s="143"/>
      <c r="F754" s="5"/>
      <c r="G754" s="8"/>
      <c r="H754" s="5"/>
      <c r="I754" s="5"/>
      <c r="L754" s="3"/>
    </row>
    <row r="755" spans="2:12" ht="12.4" customHeight="1" x14ac:dyDescent="0.25">
      <c r="B755" s="26" t="s">
        <v>1389</v>
      </c>
      <c r="C755" s="71" t="s">
        <v>620</v>
      </c>
      <c r="D755" s="15" t="s">
        <v>30</v>
      </c>
      <c r="E755" s="143"/>
      <c r="F755" s="5"/>
      <c r="G755" s="8"/>
      <c r="H755" s="5"/>
      <c r="I755" s="5"/>
      <c r="L755" s="3"/>
    </row>
    <row r="756" spans="2:12" ht="13.15" customHeight="1" x14ac:dyDescent="0.25">
      <c r="B756" s="227" t="s">
        <v>1391</v>
      </c>
      <c r="C756" s="93" t="s">
        <v>1392</v>
      </c>
      <c r="D756" s="82"/>
      <c r="E756" s="143"/>
      <c r="F756" s="5"/>
      <c r="G756" s="7"/>
      <c r="H756" s="5"/>
      <c r="I756" s="5"/>
      <c r="L756" s="3"/>
    </row>
    <row r="757" spans="2:12" ht="12.4" customHeight="1" x14ac:dyDescent="0.25">
      <c r="B757" s="26" t="s">
        <v>1393</v>
      </c>
      <c r="C757" s="94" t="s">
        <v>1394</v>
      </c>
      <c r="D757" s="15" t="s">
        <v>33</v>
      </c>
      <c r="E757" s="143"/>
      <c r="F757" s="5"/>
      <c r="G757" s="8"/>
      <c r="H757" s="5"/>
      <c r="I757" s="5"/>
      <c r="L757" s="3"/>
    </row>
    <row r="758" spans="2:12" ht="12.4" customHeight="1" x14ac:dyDescent="0.25">
      <c r="B758" s="26" t="s">
        <v>1395</v>
      </c>
      <c r="C758" s="94" t="s">
        <v>1396</v>
      </c>
      <c r="D758" s="15" t="s">
        <v>33</v>
      </c>
      <c r="E758" s="143"/>
      <c r="F758" s="5"/>
      <c r="G758" s="8"/>
      <c r="H758" s="5"/>
      <c r="I758" s="5"/>
      <c r="L758" s="3"/>
    </row>
    <row r="759" spans="2:12" ht="12.4" customHeight="1" x14ac:dyDescent="0.25">
      <c r="B759" s="26" t="s">
        <v>1397</v>
      </c>
      <c r="C759" s="94" t="s">
        <v>1398</v>
      </c>
      <c r="D759" s="15" t="s">
        <v>33</v>
      </c>
      <c r="E759" s="143"/>
      <c r="F759" s="5"/>
      <c r="G759" s="8"/>
      <c r="H759" s="5"/>
      <c r="I759" s="5"/>
      <c r="L759" s="3"/>
    </row>
    <row r="760" spans="2:12" ht="12.4" customHeight="1" x14ac:dyDescent="0.25">
      <c r="B760" s="26" t="s">
        <v>1399</v>
      </c>
      <c r="C760" s="94" t="s">
        <v>1400</v>
      </c>
      <c r="D760" s="15" t="s">
        <v>15</v>
      </c>
      <c r="E760" s="144"/>
      <c r="F760" s="5"/>
      <c r="G760" s="8"/>
      <c r="H760" s="5"/>
      <c r="I760" s="5"/>
      <c r="L760" s="3"/>
    </row>
    <row r="761" spans="2:12" ht="12.4" customHeight="1" x14ac:dyDescent="0.25">
      <c r="B761" s="26" t="s">
        <v>1402</v>
      </c>
      <c r="C761" s="94" t="s">
        <v>1403</v>
      </c>
      <c r="D761" s="15" t="s">
        <v>15</v>
      </c>
      <c r="E761" s="144"/>
      <c r="F761" s="5"/>
      <c r="G761" s="8"/>
      <c r="H761" s="5"/>
      <c r="I761" s="5"/>
      <c r="L761" s="3"/>
    </row>
    <row r="762" spans="2:12" ht="12.4" customHeight="1" x14ac:dyDescent="0.25">
      <c r="B762" s="26" t="s">
        <v>1405</v>
      </c>
      <c r="C762" s="94" t="s">
        <v>1406</v>
      </c>
      <c r="D762" s="15" t="s">
        <v>15</v>
      </c>
      <c r="E762" s="144"/>
      <c r="F762" s="5"/>
      <c r="G762" s="8"/>
      <c r="H762" s="5"/>
      <c r="I762" s="5"/>
      <c r="L762" s="3"/>
    </row>
    <row r="763" spans="2:12" ht="12.4" customHeight="1" x14ac:dyDescent="0.25">
      <c r="B763" s="26" t="s">
        <v>1408</v>
      </c>
      <c r="C763" s="94" t="s">
        <v>1409</v>
      </c>
      <c r="D763" s="15" t="s">
        <v>1318</v>
      </c>
      <c r="E763" s="144"/>
      <c r="F763" s="5"/>
      <c r="G763" s="8"/>
      <c r="H763" s="5"/>
      <c r="I763" s="5"/>
      <c r="L763" s="3"/>
    </row>
    <row r="764" spans="2:12" ht="12.4" customHeight="1" x14ac:dyDescent="0.25">
      <c r="B764" s="26" t="s">
        <v>1411</v>
      </c>
      <c r="C764" s="94" t="s">
        <v>1412</v>
      </c>
      <c r="D764" s="15" t="s">
        <v>1318</v>
      </c>
      <c r="E764" s="144"/>
      <c r="F764" s="5"/>
      <c r="G764" s="8"/>
      <c r="H764" s="5"/>
      <c r="I764" s="5"/>
      <c r="L764" s="3"/>
    </row>
    <row r="765" spans="2:12" ht="12.4" customHeight="1" x14ac:dyDescent="0.25">
      <c r="B765" s="26" t="s">
        <v>1414</v>
      </c>
      <c r="C765" s="94" t="s">
        <v>1415</v>
      </c>
      <c r="D765" s="15" t="s">
        <v>1318</v>
      </c>
      <c r="E765" s="144"/>
      <c r="F765" s="5"/>
      <c r="G765" s="8"/>
      <c r="H765" s="5"/>
      <c r="I765" s="5"/>
      <c r="L765" s="3"/>
    </row>
    <row r="766" spans="2:12" ht="12.4" customHeight="1" x14ac:dyDescent="0.25">
      <c r="B766" s="26" t="s">
        <v>1417</v>
      </c>
      <c r="C766" s="94" t="s">
        <v>1418</v>
      </c>
      <c r="D766" s="15" t="s">
        <v>1318</v>
      </c>
      <c r="E766" s="144"/>
      <c r="F766" s="5"/>
      <c r="G766" s="8"/>
      <c r="H766" s="5"/>
      <c r="I766" s="5"/>
      <c r="L766" s="3"/>
    </row>
    <row r="767" spans="2:12" ht="12.4" customHeight="1" x14ac:dyDescent="0.25">
      <c r="B767" s="26" t="s">
        <v>1420</v>
      </c>
      <c r="C767" s="94" t="s">
        <v>1421</v>
      </c>
      <c r="D767" s="15" t="s">
        <v>1318</v>
      </c>
      <c r="E767" s="144"/>
      <c r="F767" s="5"/>
      <c r="G767" s="8"/>
      <c r="H767" s="5"/>
      <c r="I767" s="5"/>
      <c r="L767" s="3"/>
    </row>
    <row r="768" spans="2:12" x14ac:dyDescent="0.25">
      <c r="B768" s="26" t="s">
        <v>1423</v>
      </c>
      <c r="C768" s="94" t="s">
        <v>1424</v>
      </c>
      <c r="D768" s="15" t="s">
        <v>1318</v>
      </c>
      <c r="E768" s="144"/>
      <c r="F768" s="5"/>
      <c r="G768" s="8"/>
      <c r="H768" s="5"/>
      <c r="I768" s="5"/>
      <c r="L768" s="3"/>
    </row>
    <row r="769" spans="2:12" x14ac:dyDescent="0.25">
      <c r="B769" s="26" t="s">
        <v>1426</v>
      </c>
      <c r="C769" s="94" t="s">
        <v>1427</v>
      </c>
      <c r="D769" s="15" t="s">
        <v>33</v>
      </c>
      <c r="E769" s="144"/>
      <c r="F769" s="5"/>
      <c r="G769" s="8"/>
      <c r="H769" s="5"/>
      <c r="I769" s="5"/>
      <c r="L769" s="3"/>
    </row>
    <row r="770" spans="2:12" ht="13" x14ac:dyDescent="0.25">
      <c r="B770" s="227" t="s">
        <v>1429</v>
      </c>
      <c r="C770" s="93" t="s">
        <v>1430</v>
      </c>
      <c r="D770" s="82"/>
      <c r="E770" s="143"/>
      <c r="F770" s="5"/>
      <c r="G770" s="7"/>
      <c r="H770" s="5"/>
      <c r="I770" s="5"/>
      <c r="L770" s="3"/>
    </row>
    <row r="771" spans="2:12" x14ac:dyDescent="0.25">
      <c r="B771" s="26" t="s">
        <v>1431</v>
      </c>
      <c r="C771" s="95" t="s">
        <v>1432</v>
      </c>
      <c r="D771" s="129" t="s">
        <v>30</v>
      </c>
      <c r="E771" s="143"/>
      <c r="F771" s="5"/>
      <c r="G771" s="8"/>
      <c r="H771" s="5"/>
      <c r="I771" s="5"/>
      <c r="L771" s="3"/>
    </row>
    <row r="772" spans="2:12" x14ac:dyDescent="0.25">
      <c r="B772" s="26" t="s">
        <v>1434</v>
      </c>
      <c r="C772" s="95" t="s">
        <v>1435</v>
      </c>
      <c r="D772" s="129" t="s">
        <v>1318</v>
      </c>
      <c r="E772" s="143"/>
      <c r="F772" s="5"/>
      <c r="G772" s="8"/>
      <c r="H772" s="5"/>
      <c r="I772" s="5"/>
      <c r="L772" s="3"/>
    </row>
    <row r="773" spans="2:12" x14ac:dyDescent="0.25">
      <c r="B773" s="26" t="s">
        <v>1437</v>
      </c>
      <c r="C773" s="95" t="s">
        <v>1438</v>
      </c>
      <c r="D773" s="129" t="s">
        <v>30</v>
      </c>
      <c r="E773" s="143"/>
      <c r="F773" s="5"/>
      <c r="G773" s="8"/>
      <c r="H773" s="5"/>
      <c r="I773" s="5"/>
      <c r="L773" s="3"/>
    </row>
    <row r="774" spans="2:12" x14ac:dyDescent="0.25">
      <c r="B774" s="26" t="s">
        <v>1440</v>
      </c>
      <c r="C774" s="94" t="s">
        <v>1376</v>
      </c>
      <c r="D774" s="15" t="s">
        <v>30</v>
      </c>
      <c r="E774" s="143"/>
      <c r="F774" s="5"/>
      <c r="G774" s="8"/>
      <c r="H774" s="5"/>
      <c r="I774" s="5"/>
      <c r="L774" s="3"/>
    </row>
    <row r="775" spans="2:12" x14ac:dyDescent="0.25">
      <c r="B775" s="26" t="s">
        <v>1441</v>
      </c>
      <c r="C775" s="94" t="s">
        <v>1378</v>
      </c>
      <c r="D775" s="15" t="s">
        <v>33</v>
      </c>
      <c r="E775" s="143"/>
      <c r="F775" s="5"/>
      <c r="G775" s="8"/>
      <c r="H775" s="5"/>
      <c r="I775" s="5"/>
      <c r="L775" s="3"/>
    </row>
    <row r="776" spans="2:12" x14ac:dyDescent="0.25">
      <c r="B776" s="26" t="s">
        <v>1442</v>
      </c>
      <c r="C776" s="94" t="s">
        <v>1380</v>
      </c>
      <c r="D776" s="15" t="s">
        <v>33</v>
      </c>
      <c r="E776" s="143"/>
      <c r="F776" s="5"/>
      <c r="G776" s="8"/>
      <c r="H776" s="5"/>
      <c r="I776" s="5"/>
      <c r="L776" s="3"/>
    </row>
    <row r="777" spans="2:12" x14ac:dyDescent="0.25">
      <c r="B777" s="26" t="s">
        <v>1443</v>
      </c>
      <c r="C777" s="94" t="s">
        <v>1444</v>
      </c>
      <c r="D777" s="15" t="s">
        <v>30</v>
      </c>
      <c r="E777" s="143"/>
      <c r="F777" s="5"/>
      <c r="G777" s="8"/>
      <c r="H777" s="5"/>
      <c r="I777" s="5"/>
      <c r="L777" s="3"/>
    </row>
    <row r="778" spans="2:12" ht="12.4" customHeight="1" x14ac:dyDescent="0.25">
      <c r="B778" s="26" t="s">
        <v>1445</v>
      </c>
      <c r="C778" s="94" t="s">
        <v>1446</v>
      </c>
      <c r="D778" s="15" t="s">
        <v>30</v>
      </c>
      <c r="E778" s="143"/>
      <c r="F778" s="5"/>
      <c r="G778" s="8"/>
      <c r="H778" s="5"/>
      <c r="I778" s="5"/>
      <c r="L778" s="3"/>
    </row>
    <row r="779" spans="2:12" x14ac:dyDescent="0.25">
      <c r="B779" s="26" t="s">
        <v>1447</v>
      </c>
      <c r="C779" s="95" t="s">
        <v>1385</v>
      </c>
      <c r="D779" s="129" t="s">
        <v>30</v>
      </c>
      <c r="E779" s="143"/>
      <c r="F779" s="5"/>
      <c r="G779" s="8"/>
      <c r="H779" s="5"/>
      <c r="I779" s="5"/>
      <c r="L779" s="3"/>
    </row>
    <row r="780" spans="2:12" x14ac:dyDescent="0.25">
      <c r="B780" s="26" t="s">
        <v>1859</v>
      </c>
      <c r="C780" s="95" t="s">
        <v>1450</v>
      </c>
      <c r="D780" s="129" t="s">
        <v>30</v>
      </c>
      <c r="E780" s="143"/>
      <c r="F780" s="5"/>
      <c r="G780" s="8"/>
      <c r="H780" s="5"/>
      <c r="I780" s="5"/>
      <c r="L780" s="3"/>
    </row>
    <row r="781" spans="2:12" x14ac:dyDescent="0.25">
      <c r="B781" s="26" t="s">
        <v>1449</v>
      </c>
      <c r="C781" s="95" t="s">
        <v>1453</v>
      </c>
      <c r="D781" s="129" t="s">
        <v>30</v>
      </c>
      <c r="E781" s="143"/>
      <c r="F781" s="5"/>
      <c r="G781" s="8"/>
      <c r="H781" s="5"/>
      <c r="I781" s="5"/>
      <c r="L781" s="3"/>
    </row>
    <row r="782" spans="2:12" x14ac:dyDescent="0.25">
      <c r="B782" s="26" t="s">
        <v>1452</v>
      </c>
      <c r="C782" s="95" t="s">
        <v>1387</v>
      </c>
      <c r="D782" s="129" t="s">
        <v>1318</v>
      </c>
      <c r="E782" s="143"/>
      <c r="F782" s="5"/>
      <c r="G782" s="8"/>
      <c r="H782" s="5"/>
      <c r="I782" s="5"/>
      <c r="L782" s="3"/>
    </row>
    <row r="783" spans="2:12" x14ac:dyDescent="0.25">
      <c r="B783" s="26" t="s">
        <v>1454</v>
      </c>
      <c r="C783" s="95" t="s">
        <v>1457</v>
      </c>
      <c r="D783" s="129" t="s">
        <v>1318</v>
      </c>
      <c r="E783" s="143"/>
      <c r="F783" s="5"/>
      <c r="G783" s="8"/>
      <c r="H783" s="5"/>
      <c r="I783" s="5"/>
      <c r="L783" s="3"/>
    </row>
    <row r="784" spans="2:12" x14ac:dyDescent="0.25">
      <c r="B784" s="26" t="s">
        <v>1456</v>
      </c>
      <c r="C784" s="95" t="s">
        <v>1460</v>
      </c>
      <c r="D784" s="129" t="s">
        <v>30</v>
      </c>
      <c r="E784" s="143"/>
      <c r="F784" s="5"/>
      <c r="G784" s="8"/>
      <c r="H784" s="5"/>
      <c r="I784" s="5"/>
      <c r="L784" s="3"/>
    </row>
    <row r="785" spans="2:12" x14ac:dyDescent="0.25">
      <c r="B785" s="26" t="s">
        <v>1459</v>
      </c>
      <c r="C785" s="95" t="s">
        <v>620</v>
      </c>
      <c r="D785" s="129" t="s">
        <v>30</v>
      </c>
      <c r="E785" s="143"/>
      <c r="F785" s="5"/>
      <c r="G785" s="8"/>
      <c r="H785" s="5"/>
      <c r="I785" s="5"/>
      <c r="L785" s="3"/>
    </row>
    <row r="786" spans="2:12" x14ac:dyDescent="0.25">
      <c r="B786" s="26" t="s">
        <v>1461</v>
      </c>
      <c r="C786" s="95" t="s">
        <v>1464</v>
      </c>
      <c r="D786" s="129" t="s">
        <v>15</v>
      </c>
      <c r="E786" s="143"/>
      <c r="F786" s="5"/>
      <c r="G786" s="8"/>
      <c r="H786" s="5"/>
      <c r="I786" s="5"/>
      <c r="L786" s="3"/>
    </row>
    <row r="787" spans="2:12" x14ac:dyDescent="0.25">
      <c r="B787" s="26" t="s">
        <v>1463</v>
      </c>
      <c r="C787" s="95" t="s">
        <v>1403</v>
      </c>
      <c r="D787" s="129" t="s">
        <v>15</v>
      </c>
      <c r="E787" s="143"/>
      <c r="F787" s="5"/>
      <c r="G787" s="8"/>
      <c r="H787" s="5"/>
      <c r="I787" s="5"/>
      <c r="L787" s="3"/>
    </row>
    <row r="788" spans="2:12" x14ac:dyDescent="0.25">
      <c r="B788" s="26" t="s">
        <v>1465</v>
      </c>
      <c r="C788" s="95" t="s">
        <v>1468</v>
      </c>
      <c r="D788" s="129" t="s">
        <v>15</v>
      </c>
      <c r="E788" s="143"/>
      <c r="F788" s="5"/>
      <c r="G788" s="8"/>
      <c r="H788" s="5"/>
      <c r="I788" s="5"/>
      <c r="L788" s="3"/>
    </row>
    <row r="789" spans="2:12" x14ac:dyDescent="0.25">
      <c r="B789" s="26" t="s">
        <v>1467</v>
      </c>
      <c r="C789" s="95" t="s">
        <v>1471</v>
      </c>
      <c r="D789" s="129" t="s">
        <v>1318</v>
      </c>
      <c r="E789" s="143"/>
      <c r="F789" s="5"/>
      <c r="G789" s="8"/>
      <c r="H789" s="5"/>
      <c r="I789" s="5"/>
      <c r="L789" s="3"/>
    </row>
    <row r="790" spans="2:12" x14ac:dyDescent="0.25">
      <c r="B790" s="227" t="s">
        <v>1473</v>
      </c>
      <c r="C790" s="42" t="s">
        <v>1474</v>
      </c>
      <c r="D790" s="15"/>
      <c r="E790" s="12"/>
      <c r="F790" s="5"/>
      <c r="G790" s="5"/>
      <c r="H790" s="5"/>
      <c r="I790" s="5"/>
      <c r="L790" s="3"/>
    </row>
    <row r="791" spans="2:12" x14ac:dyDescent="0.25">
      <c r="B791" s="26" t="s">
        <v>1475</v>
      </c>
      <c r="C791" s="17" t="s">
        <v>1476</v>
      </c>
      <c r="D791" s="15"/>
      <c r="E791" s="12"/>
      <c r="F791" s="5"/>
      <c r="G791" s="5"/>
      <c r="H791" s="5"/>
      <c r="I791" s="5"/>
      <c r="L791" s="3"/>
    </row>
    <row r="792" spans="2:12" x14ac:dyDescent="0.25">
      <c r="B792" s="26" t="s">
        <v>1477</v>
      </c>
      <c r="C792" s="6" t="s">
        <v>1478</v>
      </c>
      <c r="D792" s="15" t="s">
        <v>15</v>
      </c>
      <c r="E792" s="12"/>
      <c r="F792" s="5"/>
      <c r="G792" s="5"/>
      <c r="H792" s="5"/>
      <c r="I792" s="5"/>
      <c r="L792" s="3"/>
    </row>
    <row r="793" spans="2:12" ht="13.5" customHeight="1" x14ac:dyDescent="0.25">
      <c r="B793" s="26" t="s">
        <v>1479</v>
      </c>
      <c r="C793" s="96" t="s">
        <v>1480</v>
      </c>
      <c r="D793" s="15" t="s">
        <v>15</v>
      </c>
      <c r="E793" s="12"/>
      <c r="F793" s="5"/>
      <c r="G793" s="5"/>
      <c r="H793" s="5"/>
      <c r="I793" s="5"/>
      <c r="L793" s="3"/>
    </row>
    <row r="794" spans="2:12" ht="13.5" customHeight="1" x14ac:dyDescent="0.25">
      <c r="B794" s="26" t="s">
        <v>1481</v>
      </c>
      <c r="C794" s="6" t="s">
        <v>1482</v>
      </c>
      <c r="D794" s="15" t="s">
        <v>15</v>
      </c>
      <c r="E794" s="12"/>
      <c r="F794" s="5"/>
      <c r="G794" s="5"/>
      <c r="H794" s="5"/>
      <c r="I794" s="5"/>
      <c r="L794" s="3"/>
    </row>
    <row r="795" spans="2:12" ht="13.5" customHeight="1" x14ac:dyDescent="0.25">
      <c r="B795" s="26" t="s">
        <v>1483</v>
      </c>
      <c r="C795" s="6" t="s">
        <v>1484</v>
      </c>
      <c r="D795" s="15" t="s">
        <v>15</v>
      </c>
      <c r="E795" s="12"/>
      <c r="F795" s="5"/>
      <c r="G795" s="5"/>
      <c r="H795" s="5"/>
      <c r="I795" s="5"/>
      <c r="L795" s="3"/>
    </row>
    <row r="796" spans="2:12" ht="13.5" customHeight="1" x14ac:dyDescent="0.25">
      <c r="B796" s="26" t="s">
        <v>1485</v>
      </c>
      <c r="C796" s="6" t="s">
        <v>1486</v>
      </c>
      <c r="D796" s="15" t="s">
        <v>15</v>
      </c>
      <c r="E796" s="12"/>
      <c r="F796" s="5"/>
      <c r="G796" s="5"/>
      <c r="H796" s="5"/>
      <c r="I796" s="5"/>
      <c r="L796" s="3"/>
    </row>
    <row r="797" spans="2:12" ht="13.5" customHeight="1" x14ac:dyDescent="0.25">
      <c r="B797" s="26" t="s">
        <v>1487</v>
      </c>
      <c r="C797" s="17" t="s">
        <v>1969</v>
      </c>
      <c r="D797" s="15"/>
      <c r="E797" s="12"/>
      <c r="F797" s="5"/>
      <c r="G797" s="5"/>
      <c r="H797" s="5"/>
      <c r="I797" s="5"/>
      <c r="L797" s="3"/>
    </row>
    <row r="798" spans="2:12" ht="13.5" customHeight="1" x14ac:dyDescent="0.25">
      <c r="B798" s="26" t="s">
        <v>1489</v>
      </c>
      <c r="C798" s="6" t="s">
        <v>1490</v>
      </c>
      <c r="D798" s="15" t="s">
        <v>15</v>
      </c>
      <c r="E798" s="12"/>
      <c r="F798" s="5"/>
      <c r="G798" s="5"/>
      <c r="H798" s="5"/>
      <c r="I798" s="5"/>
      <c r="K798" s="3"/>
      <c r="L798" s="3"/>
    </row>
    <row r="799" spans="2:12" ht="13.5" customHeight="1" x14ac:dyDescent="0.25">
      <c r="B799" s="26" t="s">
        <v>1491</v>
      </c>
      <c r="C799" s="6" t="s">
        <v>1492</v>
      </c>
      <c r="D799" s="15" t="s">
        <v>30</v>
      </c>
      <c r="E799" s="12"/>
      <c r="F799" s="5"/>
      <c r="G799" s="5"/>
      <c r="H799" s="5"/>
      <c r="I799" s="5"/>
      <c r="K799" s="3"/>
      <c r="L799" s="3"/>
    </row>
    <row r="800" spans="2:12" ht="13.5" customHeight="1" x14ac:dyDescent="0.25">
      <c r="B800" s="26" t="s">
        <v>1493</v>
      </c>
      <c r="C800" s="6" t="s">
        <v>1494</v>
      </c>
      <c r="D800" s="15" t="s">
        <v>30</v>
      </c>
      <c r="E800" s="12"/>
      <c r="F800" s="5"/>
      <c r="G800" s="5"/>
      <c r="H800" s="5"/>
      <c r="I800" s="5"/>
      <c r="K800" s="3"/>
      <c r="L800" s="3"/>
    </row>
    <row r="801" spans="2:16" ht="13.5" customHeight="1" x14ac:dyDescent="0.25">
      <c r="B801" s="26" t="s">
        <v>1495</v>
      </c>
      <c r="C801" s="6" t="s">
        <v>1496</v>
      </c>
      <c r="D801" s="15" t="s">
        <v>15</v>
      </c>
      <c r="E801" s="12"/>
      <c r="F801" s="5"/>
      <c r="G801" s="5"/>
      <c r="H801" s="5"/>
      <c r="I801" s="5"/>
      <c r="K801" s="3"/>
      <c r="L801" s="3"/>
    </row>
    <row r="802" spans="2:16" ht="13.5" customHeight="1" x14ac:dyDescent="0.25">
      <c r="B802" s="26" t="s">
        <v>1497</v>
      </c>
      <c r="C802" s="6" t="s">
        <v>1498</v>
      </c>
      <c r="D802" s="15" t="s">
        <v>1318</v>
      </c>
      <c r="E802" s="12"/>
      <c r="F802" s="5"/>
      <c r="G802" s="5"/>
      <c r="H802" s="5"/>
      <c r="I802" s="5"/>
      <c r="K802" s="3"/>
      <c r="L802" s="3"/>
      <c r="P802" s="1">
        <f>N802*O802</f>
        <v>0</v>
      </c>
    </row>
    <row r="803" spans="2:16" ht="13.5" customHeight="1" x14ac:dyDescent="0.25">
      <c r="B803" s="26" t="s">
        <v>1499</v>
      </c>
      <c r="C803" s="6" t="s">
        <v>1500</v>
      </c>
      <c r="D803" s="15" t="s">
        <v>1318</v>
      </c>
      <c r="E803" s="12"/>
      <c r="F803" s="5"/>
      <c r="G803" s="5"/>
      <c r="H803" s="5"/>
      <c r="I803" s="5"/>
      <c r="K803" s="3"/>
      <c r="L803" s="3"/>
    </row>
    <row r="804" spans="2:16" ht="13.5" customHeight="1" x14ac:dyDescent="0.25">
      <c r="B804" s="26" t="s">
        <v>1501</v>
      </c>
      <c r="C804" s="6" t="s">
        <v>1502</v>
      </c>
      <c r="D804" s="15" t="s">
        <v>15</v>
      </c>
      <c r="E804" s="12"/>
      <c r="F804" s="5"/>
      <c r="G804" s="5"/>
      <c r="H804" s="5"/>
      <c r="I804" s="5"/>
      <c r="K804" s="3"/>
      <c r="L804" s="3"/>
    </row>
    <row r="805" spans="2:16" ht="13.5" customHeight="1" x14ac:dyDescent="0.25">
      <c r="B805" s="26" t="s">
        <v>1503</v>
      </c>
      <c r="C805" s="6" t="s">
        <v>1504</v>
      </c>
      <c r="D805" s="15" t="s">
        <v>30</v>
      </c>
      <c r="E805" s="12"/>
      <c r="F805" s="5"/>
      <c r="G805" s="5"/>
      <c r="H805" s="5"/>
      <c r="I805" s="5"/>
      <c r="K805" s="3"/>
      <c r="L805" s="3"/>
    </row>
    <row r="806" spans="2:16" ht="13.5" customHeight="1" x14ac:dyDescent="0.25">
      <c r="B806" s="26" t="s">
        <v>1505</v>
      </c>
      <c r="C806" s="6" t="s">
        <v>1506</v>
      </c>
      <c r="D806" s="15" t="s">
        <v>15</v>
      </c>
      <c r="E806" s="12"/>
      <c r="F806" s="5"/>
      <c r="G806" s="5"/>
      <c r="H806" s="5"/>
      <c r="I806" s="5"/>
      <c r="K806" s="3"/>
      <c r="L806" s="3"/>
    </row>
    <row r="807" spans="2:16" ht="13.5" customHeight="1" x14ac:dyDescent="0.25">
      <c r="B807" s="26" t="s">
        <v>1507</v>
      </c>
      <c r="C807" s="6" t="s">
        <v>1508</v>
      </c>
      <c r="D807" s="15" t="s">
        <v>30</v>
      </c>
      <c r="E807" s="12"/>
      <c r="F807" s="5"/>
      <c r="G807" s="5"/>
      <c r="H807" s="5"/>
      <c r="I807" s="5"/>
      <c r="K807" s="3"/>
      <c r="L807" s="3"/>
    </row>
    <row r="808" spans="2:16" ht="13.5" customHeight="1" x14ac:dyDescent="0.25">
      <c r="B808" s="26" t="s">
        <v>1509</v>
      </c>
      <c r="C808" s="6" t="s">
        <v>1510</v>
      </c>
      <c r="D808" s="15" t="s">
        <v>19</v>
      </c>
      <c r="E808" s="12"/>
      <c r="F808" s="5"/>
      <c r="G808" s="5"/>
      <c r="H808" s="5"/>
      <c r="I808" s="5"/>
      <c r="K808" s="3"/>
      <c r="L808" s="3"/>
    </row>
    <row r="809" spans="2:16" ht="13.5" customHeight="1" x14ac:dyDescent="0.25">
      <c r="B809" s="26" t="s">
        <v>1511</v>
      </c>
      <c r="C809" s="17" t="s">
        <v>1512</v>
      </c>
      <c r="D809" s="15"/>
      <c r="E809" s="12"/>
      <c r="F809" s="5"/>
      <c r="G809" s="5"/>
      <c r="H809" s="5"/>
      <c r="I809" s="5"/>
      <c r="L809" s="3"/>
    </row>
    <row r="810" spans="2:16" ht="13.5" customHeight="1" x14ac:dyDescent="0.25">
      <c r="B810" s="26" t="s">
        <v>1513</v>
      </c>
      <c r="C810" s="6" t="s">
        <v>1514</v>
      </c>
      <c r="D810" s="15" t="s">
        <v>1318</v>
      </c>
      <c r="E810" s="12"/>
      <c r="F810" s="5"/>
      <c r="G810" s="5"/>
      <c r="H810" s="5"/>
      <c r="I810" s="5"/>
      <c r="L810" s="3"/>
    </row>
    <row r="811" spans="2:16" ht="13.5" customHeight="1" x14ac:dyDescent="0.25">
      <c r="B811" s="26" t="s">
        <v>1515</v>
      </c>
      <c r="C811" s="17" t="s">
        <v>1516</v>
      </c>
      <c r="D811" s="15"/>
      <c r="E811" s="12"/>
      <c r="F811" s="5"/>
      <c r="G811" s="5"/>
      <c r="H811" s="5"/>
      <c r="I811" s="5"/>
      <c r="L811" s="3"/>
    </row>
    <row r="812" spans="2:16" ht="13.5" customHeight="1" x14ac:dyDescent="0.25">
      <c r="B812" s="26" t="s">
        <v>1517</v>
      </c>
      <c r="C812" s="6" t="s">
        <v>1518</v>
      </c>
      <c r="D812" s="15" t="s">
        <v>15</v>
      </c>
      <c r="E812" s="12"/>
      <c r="F812" s="5"/>
      <c r="G812" s="5"/>
      <c r="H812" s="5"/>
      <c r="I812" s="5"/>
      <c r="L812" s="3"/>
    </row>
    <row r="813" spans="2:16" ht="13.5" customHeight="1" x14ac:dyDescent="0.25">
      <c r="B813" s="26" t="s">
        <v>1519</v>
      </c>
      <c r="C813" s="6" t="s">
        <v>1520</v>
      </c>
      <c r="D813" s="15" t="s">
        <v>15</v>
      </c>
      <c r="E813" s="12"/>
      <c r="F813" s="5"/>
      <c r="G813" s="5"/>
      <c r="H813" s="5"/>
      <c r="I813" s="5"/>
      <c r="L813" s="3"/>
    </row>
    <row r="814" spans="2:16" ht="13.5" customHeight="1" x14ac:dyDescent="0.25">
      <c r="B814" s="228" t="s">
        <v>1521</v>
      </c>
      <c r="C814" s="30" t="s">
        <v>1522</v>
      </c>
      <c r="D814" s="15"/>
      <c r="E814" s="12"/>
      <c r="F814" s="5"/>
      <c r="G814" s="5"/>
      <c r="H814" s="5"/>
      <c r="I814" s="5"/>
      <c r="L814" s="3"/>
    </row>
    <row r="815" spans="2:16" ht="15" customHeight="1" x14ac:dyDescent="0.25">
      <c r="B815" s="26" t="s">
        <v>1523</v>
      </c>
      <c r="C815" s="6" t="s">
        <v>1860</v>
      </c>
      <c r="D815" s="15" t="s">
        <v>15</v>
      </c>
      <c r="E815" s="12"/>
      <c r="F815" s="5"/>
      <c r="G815" s="5"/>
      <c r="H815" s="5"/>
      <c r="I815" s="5"/>
      <c r="L815" s="3"/>
    </row>
    <row r="816" spans="2:16" ht="15" customHeight="1" x14ac:dyDescent="0.25">
      <c r="B816" s="26" t="s">
        <v>1525</v>
      </c>
      <c r="C816" s="6" t="s">
        <v>1861</v>
      </c>
      <c r="D816" s="15" t="s">
        <v>30</v>
      </c>
      <c r="E816" s="12"/>
      <c r="F816" s="5"/>
      <c r="G816" s="5"/>
      <c r="H816" s="5"/>
      <c r="I816" s="5"/>
      <c r="L816" s="3"/>
    </row>
    <row r="817" spans="2:12" ht="13.5" customHeight="1" x14ac:dyDescent="0.25">
      <c r="B817" s="26" t="s">
        <v>1527</v>
      </c>
      <c r="C817" s="6" t="s">
        <v>1728</v>
      </c>
      <c r="D817" s="15"/>
      <c r="E817" s="12"/>
      <c r="F817" s="5" t="s">
        <v>1729</v>
      </c>
      <c r="G817" s="5"/>
      <c r="H817" s="5" t="s">
        <v>1729</v>
      </c>
      <c r="I817" s="5"/>
      <c r="L817" s="3"/>
    </row>
    <row r="818" spans="2:12" ht="13.5" customHeight="1" x14ac:dyDescent="0.25">
      <c r="B818" s="26" t="s">
        <v>1528</v>
      </c>
      <c r="C818" s="71" t="s">
        <v>1529</v>
      </c>
      <c r="D818" s="15" t="s">
        <v>15</v>
      </c>
      <c r="E818" s="12"/>
      <c r="F818" s="5"/>
      <c r="G818" s="5"/>
      <c r="H818" s="5"/>
      <c r="I818" s="5"/>
      <c r="L818" s="3"/>
    </row>
    <row r="819" spans="2:12" ht="13.5" customHeight="1" x14ac:dyDescent="0.25">
      <c r="B819" s="239" t="s">
        <v>1530</v>
      </c>
      <c r="C819" s="30" t="s">
        <v>1531</v>
      </c>
      <c r="D819" s="98"/>
      <c r="E819" s="83"/>
      <c r="F819" s="5"/>
      <c r="G819" s="5"/>
      <c r="H819" s="5"/>
      <c r="I819" s="5"/>
      <c r="L819" s="3"/>
    </row>
    <row r="820" spans="2:12" ht="13.5" customHeight="1" x14ac:dyDescent="0.25">
      <c r="B820" s="227" t="s">
        <v>1532</v>
      </c>
      <c r="C820" s="17" t="s">
        <v>1533</v>
      </c>
      <c r="D820" s="82"/>
      <c r="E820" s="83"/>
      <c r="F820" s="5"/>
      <c r="G820" s="5"/>
      <c r="H820" s="5"/>
      <c r="I820" s="5"/>
      <c r="L820" s="3"/>
    </row>
    <row r="821" spans="2:12" ht="13.5" customHeight="1" x14ac:dyDescent="0.25">
      <c r="B821" s="26" t="s">
        <v>1534</v>
      </c>
      <c r="C821" s="71" t="s">
        <v>1535</v>
      </c>
      <c r="D821" s="15" t="s">
        <v>15</v>
      </c>
      <c r="E821" s="89"/>
      <c r="F821" s="5"/>
      <c r="G821" s="5"/>
      <c r="H821" s="5"/>
      <c r="I821" s="5"/>
      <c r="L821" s="3"/>
    </row>
    <row r="822" spans="2:12" ht="13.5" customHeight="1" x14ac:dyDescent="0.25">
      <c r="B822" s="26" t="s">
        <v>1536</v>
      </c>
      <c r="C822" s="71" t="s">
        <v>1537</v>
      </c>
      <c r="D822" s="15" t="s">
        <v>15</v>
      </c>
      <c r="E822" s="89"/>
      <c r="F822" s="5"/>
      <c r="G822" s="5"/>
      <c r="H822" s="5"/>
      <c r="I822" s="5"/>
      <c r="L822" s="3"/>
    </row>
    <row r="823" spans="2:12" ht="13.5" customHeight="1" x14ac:dyDescent="0.25">
      <c r="B823" s="227" t="s">
        <v>1538</v>
      </c>
      <c r="C823" s="17" t="s">
        <v>1539</v>
      </c>
      <c r="D823" s="82"/>
      <c r="E823" s="89"/>
      <c r="F823" s="5"/>
      <c r="G823" s="5"/>
      <c r="H823" s="5"/>
      <c r="I823" s="5"/>
      <c r="L823" s="3"/>
    </row>
    <row r="824" spans="2:12" ht="13.5" customHeight="1" x14ac:dyDescent="0.25">
      <c r="B824" s="26" t="s">
        <v>1540</v>
      </c>
      <c r="C824" s="71" t="s">
        <v>1541</v>
      </c>
      <c r="D824" s="15" t="s">
        <v>15</v>
      </c>
      <c r="E824" s="89"/>
      <c r="F824" s="5"/>
      <c r="G824" s="5"/>
      <c r="H824" s="5"/>
      <c r="I824" s="5"/>
      <c r="L824" s="3"/>
    </row>
    <row r="825" spans="2:12" ht="13.5" customHeight="1" x14ac:dyDescent="0.25">
      <c r="B825" s="26" t="s">
        <v>1542</v>
      </c>
      <c r="C825" s="71" t="s">
        <v>1537</v>
      </c>
      <c r="D825" s="15" t="s">
        <v>15</v>
      </c>
      <c r="E825" s="89"/>
      <c r="F825" s="5"/>
      <c r="G825" s="5"/>
      <c r="H825" s="5"/>
      <c r="I825" s="5"/>
      <c r="L825" s="3"/>
    </row>
    <row r="826" spans="2:12" ht="13.5" customHeight="1" x14ac:dyDescent="0.25">
      <c r="B826" s="240" t="s">
        <v>1543</v>
      </c>
      <c r="C826" s="42" t="s">
        <v>1544</v>
      </c>
      <c r="D826" s="15"/>
      <c r="E826" s="12"/>
      <c r="F826" s="5"/>
      <c r="G826" s="5"/>
      <c r="H826" s="5"/>
      <c r="I826" s="5"/>
      <c r="L826" s="3"/>
    </row>
    <row r="827" spans="2:12" ht="13.5" customHeight="1" x14ac:dyDescent="0.25">
      <c r="B827" s="227" t="s">
        <v>1545</v>
      </c>
      <c r="C827" s="17" t="s">
        <v>1546</v>
      </c>
      <c r="D827" s="15"/>
      <c r="E827" s="12"/>
      <c r="F827" s="5"/>
      <c r="G827" s="5"/>
      <c r="H827" s="5"/>
      <c r="I827" s="5"/>
      <c r="L827" s="3"/>
    </row>
    <row r="828" spans="2:12" ht="13.5" customHeight="1" x14ac:dyDescent="0.25">
      <c r="B828" s="26" t="s">
        <v>1547</v>
      </c>
      <c r="C828" s="6" t="s">
        <v>1862</v>
      </c>
      <c r="D828" s="15" t="s">
        <v>30</v>
      </c>
      <c r="E828" s="12"/>
      <c r="F828" s="5"/>
      <c r="G828" s="5"/>
      <c r="H828" s="5"/>
      <c r="I828" s="5"/>
      <c r="L828" s="3"/>
    </row>
    <row r="829" spans="2:12" ht="13.5" customHeight="1" x14ac:dyDescent="0.25">
      <c r="B829" s="26" t="s">
        <v>1549</v>
      </c>
      <c r="C829" s="6" t="s">
        <v>1550</v>
      </c>
      <c r="D829" s="15" t="s">
        <v>33</v>
      </c>
      <c r="E829" s="12"/>
      <c r="F829" s="5"/>
      <c r="G829" s="5"/>
      <c r="H829" s="5"/>
      <c r="I829" s="5"/>
      <c r="L829" s="3"/>
    </row>
    <row r="830" spans="2:12" ht="13.5" customHeight="1" x14ac:dyDescent="0.25">
      <c r="B830" s="26" t="s">
        <v>1551</v>
      </c>
      <c r="C830" s="6" t="s">
        <v>1552</v>
      </c>
      <c r="D830" s="15" t="s">
        <v>33</v>
      </c>
      <c r="E830" s="12"/>
      <c r="F830" s="5"/>
      <c r="G830" s="5"/>
      <c r="H830" s="5"/>
      <c r="I830" s="5"/>
      <c r="L830" s="3"/>
    </row>
    <row r="831" spans="2:12" ht="13.5" customHeight="1" x14ac:dyDescent="0.25">
      <c r="B831" s="26" t="s">
        <v>1553</v>
      </c>
      <c r="C831" s="6" t="s">
        <v>1554</v>
      </c>
      <c r="D831" s="15" t="s">
        <v>33</v>
      </c>
      <c r="E831" s="12"/>
      <c r="F831" s="5"/>
      <c r="G831" s="5"/>
      <c r="H831" s="5"/>
      <c r="I831" s="5"/>
      <c r="L831" s="3"/>
    </row>
    <row r="832" spans="2:12" ht="13.5" customHeight="1" x14ac:dyDescent="0.25">
      <c r="B832" s="26" t="s">
        <v>1555</v>
      </c>
      <c r="C832" s="6" t="s">
        <v>1556</v>
      </c>
      <c r="D832" s="15" t="s">
        <v>33</v>
      </c>
      <c r="E832" s="12"/>
      <c r="F832" s="5"/>
      <c r="G832" s="5"/>
      <c r="H832" s="5"/>
      <c r="I832" s="5"/>
      <c r="L832" s="3"/>
    </row>
    <row r="833" spans="2:12" ht="13.5" customHeight="1" x14ac:dyDescent="0.25">
      <c r="B833" s="26" t="s">
        <v>1557</v>
      </c>
      <c r="C833" s="6" t="s">
        <v>1558</v>
      </c>
      <c r="D833" s="15" t="s">
        <v>84</v>
      </c>
      <c r="E833" s="12"/>
      <c r="F833" s="5"/>
      <c r="G833" s="5"/>
      <c r="H833" s="5"/>
      <c r="I833" s="5"/>
      <c r="L833" s="3"/>
    </row>
    <row r="834" spans="2:12" ht="13.5" customHeight="1" x14ac:dyDescent="0.25">
      <c r="B834" s="227" t="s">
        <v>1560</v>
      </c>
      <c r="C834" s="17" t="s">
        <v>1869</v>
      </c>
      <c r="D834" s="15"/>
      <c r="E834" s="12"/>
      <c r="F834" s="5"/>
      <c r="G834" s="5"/>
      <c r="H834" s="5"/>
      <c r="I834" s="5"/>
      <c r="L834" s="3"/>
    </row>
    <row r="835" spans="2:12" ht="13.5" customHeight="1" x14ac:dyDescent="0.25">
      <c r="B835" s="227" t="s">
        <v>1562</v>
      </c>
      <c r="C835" s="17" t="s">
        <v>1563</v>
      </c>
      <c r="D835" s="15"/>
      <c r="E835" s="12"/>
      <c r="F835" s="5"/>
      <c r="G835" s="5"/>
      <c r="H835" s="5"/>
      <c r="I835" s="5"/>
      <c r="L835" s="3"/>
    </row>
    <row r="836" spans="2:12" ht="13.5" customHeight="1" x14ac:dyDescent="0.25">
      <c r="B836" s="26" t="s">
        <v>1564</v>
      </c>
      <c r="C836" s="6" t="s">
        <v>1565</v>
      </c>
      <c r="D836" s="15" t="s">
        <v>15</v>
      </c>
      <c r="E836" s="12"/>
      <c r="F836" s="5"/>
      <c r="G836" s="5"/>
      <c r="H836" s="5"/>
      <c r="I836" s="5"/>
      <c r="L836" s="3"/>
    </row>
    <row r="837" spans="2:12" ht="13.5" customHeight="1" x14ac:dyDescent="0.25">
      <c r="B837" s="26" t="s">
        <v>1567</v>
      </c>
      <c r="C837" s="6" t="s">
        <v>1568</v>
      </c>
      <c r="D837" s="15" t="s">
        <v>15</v>
      </c>
      <c r="E837" s="12"/>
      <c r="F837" s="5"/>
      <c r="G837" s="5"/>
      <c r="H837" s="5"/>
      <c r="I837" s="5"/>
      <c r="L837" s="3"/>
    </row>
    <row r="838" spans="2:12" ht="13.5" customHeight="1" x14ac:dyDescent="0.25">
      <c r="B838" s="26" t="s">
        <v>1569</v>
      </c>
      <c r="C838" s="6" t="s">
        <v>1570</v>
      </c>
      <c r="D838" s="15" t="s">
        <v>15</v>
      </c>
      <c r="E838" s="12"/>
      <c r="F838" s="5"/>
      <c r="G838" s="5"/>
      <c r="H838" s="5"/>
      <c r="I838" s="5"/>
      <c r="L838" s="3"/>
    </row>
    <row r="839" spans="2:12" ht="13.5" customHeight="1" x14ac:dyDescent="0.25">
      <c r="B839" s="26" t="s">
        <v>1571</v>
      </c>
      <c r="C839" s="6" t="s">
        <v>1572</v>
      </c>
      <c r="D839" s="15" t="s">
        <v>15</v>
      </c>
      <c r="E839" s="12"/>
      <c r="F839" s="5"/>
      <c r="G839" s="5"/>
      <c r="H839" s="5"/>
      <c r="I839" s="5"/>
      <c r="L839" s="3"/>
    </row>
    <row r="840" spans="2:12" ht="13.5" customHeight="1" x14ac:dyDescent="0.25">
      <c r="B840" s="26" t="s">
        <v>1573</v>
      </c>
      <c r="C840" s="6" t="s">
        <v>1574</v>
      </c>
      <c r="D840" s="15" t="s">
        <v>15</v>
      </c>
      <c r="E840" s="12"/>
      <c r="F840" s="5"/>
      <c r="G840" s="5"/>
      <c r="H840" s="5"/>
      <c r="I840" s="5"/>
      <c r="L840" s="3"/>
    </row>
    <row r="841" spans="2:12" ht="13.5" customHeight="1" x14ac:dyDescent="0.25">
      <c r="B841" s="227" t="s">
        <v>1575</v>
      </c>
      <c r="C841" s="17" t="s">
        <v>1576</v>
      </c>
      <c r="D841" s="15"/>
      <c r="E841" s="12"/>
      <c r="F841" s="5"/>
      <c r="G841" s="5"/>
      <c r="H841" s="5"/>
      <c r="I841" s="5"/>
      <c r="L841" s="3"/>
    </row>
    <row r="842" spans="2:12" ht="13.5" customHeight="1" x14ac:dyDescent="0.25">
      <c r="B842" s="26" t="s">
        <v>1577</v>
      </c>
      <c r="C842" s="6" t="s">
        <v>1578</v>
      </c>
      <c r="D842" s="15" t="s">
        <v>15</v>
      </c>
      <c r="E842" s="12"/>
      <c r="F842" s="5"/>
      <c r="G842" s="5"/>
      <c r="H842" s="5"/>
      <c r="I842" s="5"/>
      <c r="L842" s="3"/>
    </row>
    <row r="843" spans="2:12" ht="13.5" customHeight="1" x14ac:dyDescent="0.25">
      <c r="B843" s="26" t="s">
        <v>1579</v>
      </c>
      <c r="C843" s="6" t="s">
        <v>1580</v>
      </c>
      <c r="D843" s="15" t="s">
        <v>15</v>
      </c>
      <c r="E843" s="12"/>
      <c r="F843" s="5"/>
      <c r="G843" s="5"/>
      <c r="H843" s="5"/>
      <c r="I843" s="5"/>
      <c r="L843" s="3"/>
    </row>
    <row r="844" spans="2:12" ht="13.5" customHeight="1" x14ac:dyDescent="0.25">
      <c r="B844" s="26" t="s">
        <v>1581</v>
      </c>
      <c r="C844" s="6" t="s">
        <v>1582</v>
      </c>
      <c r="D844" s="15" t="s">
        <v>15</v>
      </c>
      <c r="E844" s="12"/>
      <c r="F844" s="5"/>
      <c r="G844" s="5"/>
      <c r="H844" s="5"/>
      <c r="I844" s="5"/>
      <c r="L844" s="3"/>
    </row>
    <row r="845" spans="2:12" ht="13.5" customHeight="1" x14ac:dyDescent="0.25">
      <c r="B845" s="26" t="s">
        <v>1583</v>
      </c>
      <c r="C845" s="6" t="s">
        <v>1584</v>
      </c>
      <c r="D845" s="15" t="s">
        <v>15</v>
      </c>
      <c r="E845" s="12"/>
      <c r="F845" s="5"/>
      <c r="G845" s="5"/>
      <c r="H845" s="5"/>
      <c r="I845" s="5"/>
      <c r="L845" s="3"/>
    </row>
    <row r="846" spans="2:12" ht="13.5" customHeight="1" x14ac:dyDescent="0.25">
      <c r="B846" s="26" t="s">
        <v>1585</v>
      </c>
      <c r="C846" s="6" t="s">
        <v>1586</v>
      </c>
      <c r="D846" s="15" t="s">
        <v>15</v>
      </c>
      <c r="E846" s="12"/>
      <c r="F846" s="5"/>
      <c r="G846" s="5"/>
      <c r="H846" s="5"/>
      <c r="I846" s="5"/>
      <c r="L846" s="3"/>
    </row>
    <row r="847" spans="2:12" ht="13.5" customHeight="1" x14ac:dyDescent="0.25">
      <c r="B847" s="26" t="s">
        <v>1587</v>
      </c>
      <c r="C847" s="6" t="s">
        <v>1588</v>
      </c>
      <c r="D847" s="15" t="s">
        <v>15</v>
      </c>
      <c r="E847" s="12"/>
      <c r="F847" s="5"/>
      <c r="G847" s="5"/>
      <c r="H847" s="5"/>
      <c r="I847" s="5"/>
      <c r="L847" s="3"/>
    </row>
    <row r="848" spans="2:12" ht="13.5" customHeight="1" x14ac:dyDescent="0.25">
      <c r="B848" s="26" t="s">
        <v>1589</v>
      </c>
      <c r="C848" s="6" t="s">
        <v>1590</v>
      </c>
      <c r="D848" s="15" t="s">
        <v>15</v>
      </c>
      <c r="E848" s="12"/>
      <c r="F848" s="5"/>
      <c r="G848" s="5"/>
      <c r="H848" s="5"/>
      <c r="I848" s="5"/>
      <c r="L848" s="3"/>
    </row>
    <row r="849" spans="2:12" ht="13.5" customHeight="1" x14ac:dyDescent="0.25">
      <c r="B849" s="26" t="s">
        <v>1591</v>
      </c>
      <c r="C849" s="6" t="s">
        <v>1592</v>
      </c>
      <c r="D849" s="15" t="s">
        <v>15</v>
      </c>
      <c r="E849" s="12"/>
      <c r="F849" s="5"/>
      <c r="G849" s="5"/>
      <c r="H849" s="5"/>
      <c r="I849" s="5"/>
      <c r="L849" s="3"/>
    </row>
    <row r="850" spans="2:12" ht="13.5" customHeight="1" x14ac:dyDescent="0.25">
      <c r="B850" s="26" t="s">
        <v>1593</v>
      </c>
      <c r="C850" s="6" t="s">
        <v>1594</v>
      </c>
      <c r="D850" s="15" t="s">
        <v>15</v>
      </c>
      <c r="E850" s="12"/>
      <c r="F850" s="5"/>
      <c r="G850" s="5"/>
      <c r="H850" s="5"/>
      <c r="I850" s="5"/>
      <c r="L850" s="3"/>
    </row>
    <row r="851" spans="2:12" ht="13.5" customHeight="1" x14ac:dyDescent="0.25">
      <c r="B851" s="26" t="s">
        <v>1595</v>
      </c>
      <c r="C851" s="6" t="s">
        <v>1596</v>
      </c>
      <c r="D851" s="15" t="s">
        <v>15</v>
      </c>
      <c r="E851" s="12"/>
      <c r="F851" s="5"/>
      <c r="G851" s="5"/>
      <c r="H851" s="5"/>
      <c r="I851" s="5"/>
      <c r="L851" s="3"/>
    </row>
    <row r="852" spans="2:12" ht="13.5" customHeight="1" x14ac:dyDescent="0.25">
      <c r="B852" s="26" t="s">
        <v>1597</v>
      </c>
      <c r="C852" s="6" t="s">
        <v>1598</v>
      </c>
      <c r="D852" s="15" t="s">
        <v>15</v>
      </c>
      <c r="E852" s="12"/>
      <c r="F852" s="5"/>
      <c r="G852" s="5"/>
      <c r="H852" s="5"/>
      <c r="I852" s="5"/>
      <c r="L852" s="3"/>
    </row>
    <row r="853" spans="2:12" ht="13.5" customHeight="1" x14ac:dyDescent="0.25">
      <c r="B853" s="26" t="s">
        <v>1599</v>
      </c>
      <c r="C853" s="6" t="s">
        <v>1600</v>
      </c>
      <c r="D853" s="15" t="s">
        <v>15</v>
      </c>
      <c r="E853" s="12"/>
      <c r="F853" s="5"/>
      <c r="G853" s="5"/>
      <c r="H853" s="5"/>
      <c r="I853" s="5"/>
      <c r="L853" s="3"/>
    </row>
    <row r="854" spans="2:12" ht="13.5" customHeight="1" x14ac:dyDescent="0.25">
      <c r="B854" s="26" t="s">
        <v>1601</v>
      </c>
      <c r="C854" s="6" t="s">
        <v>1602</v>
      </c>
      <c r="D854" s="15" t="s">
        <v>15</v>
      </c>
      <c r="E854" s="12"/>
      <c r="F854" s="5"/>
      <c r="G854" s="5"/>
      <c r="H854" s="5"/>
      <c r="I854" s="5"/>
      <c r="L854" s="3"/>
    </row>
    <row r="855" spans="2:12" ht="13.5" customHeight="1" x14ac:dyDescent="0.25">
      <c r="B855" s="227" t="s">
        <v>1603</v>
      </c>
      <c r="C855" s="17" t="s">
        <v>1604</v>
      </c>
      <c r="D855" s="15"/>
      <c r="E855" s="12"/>
      <c r="F855" s="5"/>
      <c r="G855" s="5"/>
      <c r="H855" s="5"/>
      <c r="I855" s="5"/>
      <c r="L855" s="3"/>
    </row>
    <row r="856" spans="2:12" ht="13.5" customHeight="1" x14ac:dyDescent="0.25">
      <c r="B856" s="26" t="s">
        <v>1605</v>
      </c>
      <c r="C856" s="6" t="s">
        <v>1606</v>
      </c>
      <c r="D856" s="15" t="s">
        <v>15</v>
      </c>
      <c r="E856" s="12"/>
      <c r="F856" s="5"/>
      <c r="G856" s="5"/>
      <c r="H856" s="5"/>
      <c r="I856" s="5"/>
      <c r="L856" s="3"/>
    </row>
    <row r="857" spans="2:12" ht="13.5" customHeight="1" x14ac:dyDescent="0.25">
      <c r="B857" s="26" t="s">
        <v>1607</v>
      </c>
      <c r="C857" s="6" t="s">
        <v>1608</v>
      </c>
      <c r="D857" s="15" t="s">
        <v>15</v>
      </c>
      <c r="E857" s="12"/>
      <c r="F857" s="5"/>
      <c r="G857" s="5"/>
      <c r="H857" s="5"/>
      <c r="I857" s="5"/>
      <c r="L857" s="3"/>
    </row>
    <row r="858" spans="2:12" ht="13.5" customHeight="1" x14ac:dyDescent="0.25">
      <c r="B858" s="26" t="s">
        <v>1609</v>
      </c>
      <c r="C858" s="6" t="s">
        <v>1610</v>
      </c>
      <c r="D858" s="15" t="s">
        <v>15</v>
      </c>
      <c r="E858" s="12"/>
      <c r="F858" s="5"/>
      <c r="G858" s="5"/>
      <c r="H858" s="5"/>
      <c r="I858" s="5"/>
      <c r="L858" s="3"/>
    </row>
    <row r="859" spans="2:12" ht="13.5" customHeight="1" x14ac:dyDescent="0.25">
      <c r="B859" s="227" t="s">
        <v>1611</v>
      </c>
      <c r="C859" s="17" t="s">
        <v>1612</v>
      </c>
      <c r="D859" s="59"/>
      <c r="E859" s="91"/>
      <c r="F859" s="5"/>
      <c r="G859" s="5"/>
      <c r="H859" s="5"/>
      <c r="I859" s="5"/>
      <c r="L859" s="3"/>
    </row>
    <row r="860" spans="2:12" ht="13.5" customHeight="1" x14ac:dyDescent="0.25">
      <c r="B860" s="26" t="s">
        <v>1613</v>
      </c>
      <c r="C860" s="6" t="s">
        <v>1614</v>
      </c>
      <c r="D860" s="15" t="s">
        <v>15</v>
      </c>
      <c r="E860" s="12"/>
      <c r="F860" s="5"/>
      <c r="G860" s="5"/>
      <c r="H860" s="5"/>
      <c r="I860" s="5"/>
      <c r="L860" s="3"/>
    </row>
    <row r="861" spans="2:12" ht="13.5" customHeight="1" x14ac:dyDescent="0.25">
      <c r="B861" s="26" t="s">
        <v>1615</v>
      </c>
      <c r="C861" s="6" t="s">
        <v>1616</v>
      </c>
      <c r="D861" s="15" t="s">
        <v>15</v>
      </c>
      <c r="E861" s="12"/>
      <c r="F861" s="5"/>
      <c r="G861" s="5"/>
      <c r="H861" s="5"/>
      <c r="I861" s="5"/>
      <c r="L861" s="3"/>
    </row>
    <row r="862" spans="2:12" ht="13.5" customHeight="1" x14ac:dyDescent="0.25">
      <c r="B862" s="26" t="s">
        <v>1617</v>
      </c>
      <c r="C862" s="6" t="s">
        <v>1618</v>
      </c>
      <c r="D862" s="15" t="s">
        <v>15</v>
      </c>
      <c r="E862" s="12"/>
      <c r="F862" s="5"/>
      <c r="G862" s="5"/>
      <c r="H862" s="5"/>
      <c r="I862" s="5"/>
      <c r="L862" s="3"/>
    </row>
    <row r="863" spans="2:12" ht="13.5" customHeight="1" x14ac:dyDescent="0.25">
      <c r="B863" s="227" t="s">
        <v>1619</v>
      </c>
      <c r="C863" s="17" t="s">
        <v>1620</v>
      </c>
      <c r="D863" s="59"/>
      <c r="E863" s="91"/>
      <c r="F863" s="5"/>
      <c r="G863" s="5"/>
      <c r="H863" s="5"/>
      <c r="I863" s="5"/>
      <c r="L863" s="3"/>
    </row>
    <row r="864" spans="2:12" ht="13.5" customHeight="1" x14ac:dyDescent="0.25">
      <c r="B864" s="26" t="s">
        <v>1621</v>
      </c>
      <c r="C864" s="6" t="s">
        <v>1622</v>
      </c>
      <c r="D864" s="15" t="s">
        <v>30</v>
      </c>
      <c r="E864" s="12"/>
      <c r="F864" s="5"/>
      <c r="G864" s="5"/>
      <c r="H864" s="5"/>
      <c r="I864" s="5"/>
      <c r="L864" s="3"/>
    </row>
    <row r="865" spans="2:12" ht="13.5" customHeight="1" x14ac:dyDescent="0.25">
      <c r="B865" s="26" t="s">
        <v>1623</v>
      </c>
      <c r="C865" s="6" t="s">
        <v>1624</v>
      </c>
      <c r="D865" s="15" t="s">
        <v>1318</v>
      </c>
      <c r="E865" s="12"/>
      <c r="F865" s="5"/>
      <c r="G865" s="5"/>
      <c r="H865" s="5"/>
      <c r="I865" s="5"/>
      <c r="L865" s="3"/>
    </row>
    <row r="866" spans="2:12" ht="13.5" customHeight="1" x14ac:dyDescent="0.25">
      <c r="B866" s="240" t="s">
        <v>1625</v>
      </c>
      <c r="C866" s="42" t="s">
        <v>1626</v>
      </c>
      <c r="D866" s="15"/>
      <c r="E866" s="12"/>
      <c r="F866" s="5"/>
      <c r="G866" s="5"/>
      <c r="H866" s="5"/>
      <c r="I866" s="5"/>
      <c r="L866" s="3"/>
    </row>
    <row r="867" spans="2:12" ht="13.5" customHeight="1" x14ac:dyDescent="0.25">
      <c r="B867" s="227" t="s">
        <v>1627</v>
      </c>
      <c r="C867" s="42" t="s">
        <v>1628</v>
      </c>
      <c r="D867" s="15"/>
      <c r="E867" s="12"/>
      <c r="F867" s="5"/>
      <c r="G867" s="5"/>
      <c r="H867" s="5"/>
      <c r="I867" s="5"/>
      <c r="L867" s="3"/>
    </row>
    <row r="868" spans="2:12" ht="13.5" customHeight="1" x14ac:dyDescent="0.25">
      <c r="B868" s="26" t="s">
        <v>1629</v>
      </c>
      <c r="C868" s="6" t="s">
        <v>1630</v>
      </c>
      <c r="D868" s="15" t="s">
        <v>15</v>
      </c>
      <c r="E868" s="12"/>
      <c r="F868" s="5"/>
      <c r="G868" s="5"/>
      <c r="H868" s="5"/>
      <c r="I868" s="5"/>
      <c r="L868" s="3"/>
    </row>
    <row r="869" spans="2:12" ht="13.5" customHeight="1" x14ac:dyDescent="0.25">
      <c r="B869" s="227" t="s">
        <v>1631</v>
      </c>
      <c r="C869" s="6" t="s">
        <v>1632</v>
      </c>
      <c r="D869" s="15"/>
      <c r="E869" s="12"/>
      <c r="F869" s="5"/>
      <c r="G869" s="5"/>
      <c r="H869" s="5"/>
      <c r="I869" s="5"/>
      <c r="L869" s="3"/>
    </row>
    <row r="870" spans="2:12" ht="13.5" customHeight="1" x14ac:dyDescent="0.25">
      <c r="B870" s="26" t="s">
        <v>1633</v>
      </c>
      <c r="C870" s="6" t="s">
        <v>1634</v>
      </c>
      <c r="D870" s="15" t="s">
        <v>15</v>
      </c>
      <c r="E870" s="12"/>
      <c r="F870" s="5"/>
      <c r="G870" s="5"/>
      <c r="H870" s="5"/>
      <c r="I870" s="5"/>
      <c r="L870" s="3"/>
    </row>
    <row r="871" spans="2:12" ht="13.5" customHeight="1" x14ac:dyDescent="0.25">
      <c r="B871" s="26" t="s">
        <v>1635</v>
      </c>
      <c r="C871" s="6" t="s">
        <v>1636</v>
      </c>
      <c r="D871" s="15" t="s">
        <v>15</v>
      </c>
      <c r="E871" s="12"/>
      <c r="F871" s="5"/>
      <c r="G871" s="5"/>
      <c r="H871" s="5"/>
      <c r="I871" s="5"/>
      <c r="L871" s="3"/>
    </row>
    <row r="872" spans="2:12" ht="13.5" customHeight="1" x14ac:dyDescent="0.25">
      <c r="B872" s="26" t="s">
        <v>1637</v>
      </c>
      <c r="C872" s="6" t="s">
        <v>1638</v>
      </c>
      <c r="D872" s="15" t="s">
        <v>15</v>
      </c>
      <c r="E872" s="12"/>
      <c r="F872" s="5"/>
      <c r="G872" s="5"/>
      <c r="H872" s="5"/>
      <c r="I872" s="5"/>
      <c r="L872" s="3"/>
    </row>
    <row r="873" spans="2:12" ht="13.5" customHeight="1" x14ac:dyDescent="0.25">
      <c r="B873" s="26" t="s">
        <v>1639</v>
      </c>
      <c r="C873" s="6" t="s">
        <v>1640</v>
      </c>
      <c r="D873" s="15" t="s">
        <v>15</v>
      </c>
      <c r="E873" s="12"/>
      <c r="F873" s="5"/>
      <c r="G873" s="5"/>
      <c r="H873" s="5"/>
      <c r="I873" s="5"/>
      <c r="L873" s="3"/>
    </row>
    <row r="874" spans="2:12" ht="13.5" customHeight="1" x14ac:dyDescent="0.25">
      <c r="B874" s="227" t="s">
        <v>1641</v>
      </c>
      <c r="C874" s="6" t="s">
        <v>1642</v>
      </c>
      <c r="D874" s="15"/>
      <c r="E874" s="12"/>
      <c r="F874" s="5"/>
      <c r="G874" s="5"/>
      <c r="H874" s="5"/>
      <c r="I874" s="5"/>
      <c r="L874" s="3"/>
    </row>
    <row r="875" spans="2:12" ht="13.5" customHeight="1" x14ac:dyDescent="0.25">
      <c r="B875" s="26" t="s">
        <v>1643</v>
      </c>
      <c r="C875" s="6" t="s">
        <v>1900</v>
      </c>
      <c r="D875" s="15" t="s">
        <v>15</v>
      </c>
      <c r="E875" s="12"/>
      <c r="F875" s="5"/>
      <c r="G875" s="5"/>
      <c r="H875" s="5"/>
      <c r="I875" s="5"/>
      <c r="L875" s="3"/>
    </row>
    <row r="876" spans="2:12" ht="13.5" customHeight="1" x14ac:dyDescent="0.25">
      <c r="B876" s="26" t="s">
        <v>1645</v>
      </c>
      <c r="C876" s="6" t="s">
        <v>1901</v>
      </c>
      <c r="D876" s="15" t="s">
        <v>15</v>
      </c>
      <c r="E876" s="12"/>
      <c r="F876" s="5"/>
      <c r="G876" s="5"/>
      <c r="H876" s="5"/>
      <c r="I876" s="5"/>
      <c r="L876" s="3"/>
    </row>
    <row r="877" spans="2:12" ht="13.5" customHeight="1" x14ac:dyDescent="0.25">
      <c r="B877" s="26" t="s">
        <v>1647</v>
      </c>
      <c r="C877" s="6" t="s">
        <v>1902</v>
      </c>
      <c r="D877" s="15" t="s">
        <v>15</v>
      </c>
      <c r="E877" s="12"/>
      <c r="F877" s="5"/>
      <c r="G877" s="5"/>
      <c r="H877" s="5"/>
      <c r="I877" s="5"/>
      <c r="L877" s="3"/>
    </row>
    <row r="878" spans="2:12" ht="13.5" customHeight="1" x14ac:dyDescent="0.25">
      <c r="B878" s="227" t="s">
        <v>1649</v>
      </c>
      <c r="C878" s="6" t="s">
        <v>1650</v>
      </c>
      <c r="D878" s="15" t="s">
        <v>15</v>
      </c>
      <c r="E878" s="12"/>
      <c r="F878" s="5"/>
      <c r="G878" s="5"/>
      <c r="H878" s="5"/>
      <c r="I878" s="5"/>
      <c r="L878" s="3"/>
    </row>
    <row r="879" spans="2:12" ht="15" customHeight="1" x14ac:dyDescent="0.25">
      <c r="B879" s="26" t="s">
        <v>1651</v>
      </c>
      <c r="C879" s="96" t="s">
        <v>1652</v>
      </c>
      <c r="D879" s="15" t="s">
        <v>15</v>
      </c>
      <c r="E879" s="12"/>
      <c r="F879" s="5"/>
      <c r="G879" s="5"/>
      <c r="H879" s="5"/>
      <c r="I879" s="5"/>
      <c r="L879" s="3"/>
    </row>
    <row r="880" spans="2:12" ht="13.5" customHeight="1" x14ac:dyDescent="0.25">
      <c r="B880" s="240" t="s">
        <v>1653</v>
      </c>
      <c r="C880" s="42" t="s">
        <v>1654</v>
      </c>
      <c r="D880" s="82"/>
      <c r="E880" s="83"/>
      <c r="F880" s="5"/>
      <c r="G880" s="31"/>
      <c r="H880" s="5"/>
      <c r="I880" s="5"/>
      <c r="L880" s="3"/>
    </row>
    <row r="881" spans="2:12" ht="13.5" customHeight="1" x14ac:dyDescent="0.25">
      <c r="B881" s="227" t="s">
        <v>1655</v>
      </c>
      <c r="C881" s="42" t="s">
        <v>1656</v>
      </c>
      <c r="D881" s="82"/>
      <c r="E881" s="83"/>
      <c r="F881" s="5"/>
      <c r="G881" s="31"/>
      <c r="H881" s="5"/>
      <c r="I881" s="5"/>
      <c r="L881" s="3"/>
    </row>
    <row r="882" spans="2:12" ht="13.5" customHeight="1" x14ac:dyDescent="0.25">
      <c r="B882" s="26" t="s">
        <v>1657</v>
      </c>
      <c r="C882" s="6" t="s">
        <v>1658</v>
      </c>
      <c r="D882" s="15" t="s">
        <v>15</v>
      </c>
      <c r="E882" s="12"/>
      <c r="F882" s="5"/>
      <c r="G882" s="5"/>
      <c r="H882" s="5"/>
      <c r="I882" s="5"/>
      <c r="L882" s="3"/>
    </row>
    <row r="883" spans="2:12" ht="13.5" customHeight="1" x14ac:dyDescent="0.25">
      <c r="B883" s="26" t="s">
        <v>1659</v>
      </c>
      <c r="C883" s="6" t="s">
        <v>1660</v>
      </c>
      <c r="D883" s="15" t="s">
        <v>30</v>
      </c>
      <c r="E883" s="12"/>
      <c r="F883" s="5"/>
      <c r="G883" s="5"/>
      <c r="H883" s="5"/>
      <c r="I883" s="5"/>
      <c r="L883" s="3"/>
    </row>
    <row r="884" spans="2:12" ht="13.5" customHeight="1" x14ac:dyDescent="0.25">
      <c r="B884" s="26" t="s">
        <v>1661</v>
      </c>
      <c r="C884" s="6" t="s">
        <v>1730</v>
      </c>
      <c r="D884" s="15" t="s">
        <v>15</v>
      </c>
      <c r="E884" s="12"/>
      <c r="F884" s="5"/>
      <c r="G884" s="5"/>
      <c r="H884" s="5"/>
      <c r="I884" s="5"/>
      <c r="L884" s="3"/>
    </row>
    <row r="885" spans="2:12" ht="13.5" customHeight="1" x14ac:dyDescent="0.25">
      <c r="B885" s="26" t="s">
        <v>1662</v>
      </c>
      <c r="C885" s="6" t="s">
        <v>1663</v>
      </c>
      <c r="D885" s="15" t="s">
        <v>15</v>
      </c>
      <c r="E885" s="12"/>
      <c r="F885" s="5"/>
      <c r="G885" s="5"/>
      <c r="H885" s="5"/>
      <c r="I885" s="5"/>
      <c r="K885" s="3"/>
      <c r="L885" s="3"/>
    </row>
    <row r="886" spans="2:12" ht="13.5" customHeight="1" x14ac:dyDescent="0.25">
      <c r="B886" s="26" t="s">
        <v>1664</v>
      </c>
      <c r="C886" s="6" t="s">
        <v>1665</v>
      </c>
      <c r="D886" s="15" t="s">
        <v>15</v>
      </c>
      <c r="E886" s="12"/>
      <c r="F886" s="5"/>
      <c r="G886" s="5"/>
      <c r="H886" s="5"/>
      <c r="I886" s="5"/>
      <c r="L886" s="3"/>
    </row>
    <row r="887" spans="2:12" ht="13.5" customHeight="1" x14ac:dyDescent="0.25">
      <c r="B887" s="26" t="s">
        <v>1666</v>
      </c>
      <c r="C887" s="6" t="s">
        <v>1863</v>
      </c>
      <c r="D887" s="15"/>
      <c r="E887" s="12"/>
      <c r="F887" s="5"/>
      <c r="G887" s="5"/>
      <c r="H887" s="5"/>
      <c r="I887" s="5"/>
      <c r="L887" s="3"/>
    </row>
    <row r="888" spans="2:12" ht="13.5" customHeight="1" x14ac:dyDescent="0.25">
      <c r="B888" s="26" t="s">
        <v>1668</v>
      </c>
      <c r="C888" s="6" t="s">
        <v>1669</v>
      </c>
      <c r="D888" s="15" t="s">
        <v>15</v>
      </c>
      <c r="E888" s="12"/>
      <c r="F888" s="5"/>
      <c r="G888" s="5"/>
      <c r="H888" s="5"/>
      <c r="I888" s="5"/>
      <c r="L888" s="3"/>
    </row>
    <row r="889" spans="2:12" ht="13.5" customHeight="1" x14ac:dyDescent="0.25">
      <c r="B889" s="26" t="s">
        <v>1670</v>
      </c>
      <c r="C889" s="6" t="s">
        <v>1671</v>
      </c>
      <c r="D889" s="15" t="s">
        <v>15</v>
      </c>
      <c r="E889" s="12"/>
      <c r="F889" s="5"/>
      <c r="G889" s="5"/>
      <c r="H889" s="5"/>
      <c r="I889" s="5"/>
      <c r="L889" s="3"/>
    </row>
    <row r="890" spans="2:12" ht="13.5" customHeight="1" x14ac:dyDescent="0.25">
      <c r="B890" s="26" t="s">
        <v>1672</v>
      </c>
      <c r="C890" s="6" t="s">
        <v>1864</v>
      </c>
      <c r="D890" s="15"/>
      <c r="E890" s="12"/>
      <c r="F890" s="5"/>
      <c r="G890" s="5"/>
      <c r="H890" s="5"/>
      <c r="I890" s="5"/>
      <c r="L890" s="3"/>
    </row>
    <row r="891" spans="2:12" ht="13.5" customHeight="1" x14ac:dyDescent="0.25">
      <c r="B891" s="26" t="s">
        <v>1673</v>
      </c>
      <c r="C891" s="6" t="s">
        <v>1674</v>
      </c>
      <c r="D891" s="15" t="s">
        <v>15</v>
      </c>
      <c r="E891" s="12"/>
      <c r="F891" s="5"/>
      <c r="G891" s="5"/>
      <c r="H891" s="5"/>
      <c r="I891" s="5"/>
      <c r="L891" s="3"/>
    </row>
    <row r="892" spans="2:12" ht="13.5" customHeight="1" x14ac:dyDescent="0.25">
      <c r="B892" s="26" t="s">
        <v>1675</v>
      </c>
      <c r="C892" s="6" t="s">
        <v>1731</v>
      </c>
      <c r="D892" s="15" t="s">
        <v>15</v>
      </c>
      <c r="E892" s="12"/>
      <c r="F892" s="5"/>
      <c r="G892" s="5"/>
      <c r="H892" s="5"/>
      <c r="I892" s="5"/>
      <c r="L892" s="3"/>
    </row>
    <row r="893" spans="2:12" ht="13.5" customHeight="1" x14ac:dyDescent="0.25">
      <c r="B893" s="26" t="s">
        <v>1676</v>
      </c>
      <c r="C893" s="6" t="s">
        <v>1865</v>
      </c>
      <c r="D893" s="15" t="s">
        <v>15</v>
      </c>
      <c r="E893" s="12"/>
      <c r="F893" s="5"/>
      <c r="G893" s="5"/>
      <c r="H893" s="5"/>
      <c r="I893" s="5"/>
      <c r="L893" s="3"/>
    </row>
    <row r="894" spans="2:12" ht="13.5" customHeight="1" x14ac:dyDescent="0.25">
      <c r="B894" s="26" t="s">
        <v>1677</v>
      </c>
      <c r="C894" s="6" t="s">
        <v>1678</v>
      </c>
      <c r="D894" s="15" t="s">
        <v>15</v>
      </c>
      <c r="E894" s="12"/>
      <c r="F894" s="5"/>
      <c r="G894" s="5"/>
      <c r="H894" s="5"/>
      <c r="I894" s="5"/>
      <c r="L894" s="3"/>
    </row>
    <row r="895" spans="2:12" ht="13.5" customHeight="1" x14ac:dyDescent="0.25">
      <c r="B895" s="26" t="s">
        <v>1679</v>
      </c>
      <c r="C895" s="6" t="s">
        <v>1680</v>
      </c>
      <c r="D895" s="15" t="s">
        <v>15</v>
      </c>
      <c r="E895" s="12"/>
      <c r="F895" s="5"/>
      <c r="G895" s="5"/>
      <c r="H895" s="5"/>
      <c r="I895" s="5"/>
      <c r="L895" s="3"/>
    </row>
    <row r="896" spans="2:12" ht="13.5" customHeight="1" x14ac:dyDescent="0.25">
      <c r="B896" s="26" t="s">
        <v>1681</v>
      </c>
      <c r="C896" s="6" t="s">
        <v>1682</v>
      </c>
      <c r="D896" s="15" t="s">
        <v>15</v>
      </c>
      <c r="E896" s="12"/>
      <c r="F896" s="5"/>
      <c r="G896" s="5"/>
      <c r="H896" s="5"/>
      <c r="I896" s="5"/>
      <c r="L896" s="3"/>
    </row>
    <row r="897" spans="2:12" ht="13.5" customHeight="1" x14ac:dyDescent="0.25">
      <c r="B897" s="26" t="s">
        <v>1683</v>
      </c>
      <c r="C897" s="6" t="s">
        <v>1684</v>
      </c>
      <c r="D897" s="15" t="s">
        <v>1318</v>
      </c>
      <c r="E897" s="12"/>
      <c r="F897" s="5"/>
      <c r="G897" s="5"/>
      <c r="H897" s="5"/>
      <c r="I897" s="5"/>
      <c r="L897" s="3"/>
    </row>
    <row r="898" spans="2:12" ht="13.5" customHeight="1" x14ac:dyDescent="0.25">
      <c r="B898" s="228"/>
      <c r="C898" s="42" t="s">
        <v>1685</v>
      </c>
      <c r="D898" s="15"/>
      <c r="E898" s="12"/>
      <c r="F898" s="5"/>
      <c r="G898" s="12"/>
      <c r="H898" s="5"/>
      <c r="I898" s="5"/>
      <c r="L898" s="3"/>
    </row>
    <row r="899" spans="2:12" ht="13.5" customHeight="1" x14ac:dyDescent="0.25">
      <c r="B899" s="227">
        <v>23</v>
      </c>
      <c r="C899" s="30" t="s">
        <v>1686</v>
      </c>
      <c r="D899" s="15"/>
      <c r="E899" s="12"/>
      <c r="F899" s="5"/>
      <c r="G899" s="5"/>
      <c r="H899" s="5"/>
      <c r="I899" s="5"/>
      <c r="L899" s="3"/>
    </row>
    <row r="900" spans="2:12" ht="13.5" customHeight="1" x14ac:dyDescent="0.25">
      <c r="B900" s="227" t="s">
        <v>1687</v>
      </c>
      <c r="C900" s="14" t="s">
        <v>1688</v>
      </c>
      <c r="D900" s="15" t="s">
        <v>15</v>
      </c>
      <c r="E900" s="12"/>
      <c r="F900" s="5"/>
      <c r="G900" s="5"/>
      <c r="H900" s="5"/>
      <c r="I900" s="5"/>
      <c r="K900" s="3"/>
      <c r="L900" s="3"/>
    </row>
    <row r="901" spans="2:12" ht="13.5" customHeight="1" x14ac:dyDescent="0.25">
      <c r="B901" s="227" t="s">
        <v>1689</v>
      </c>
      <c r="C901" s="14" t="s">
        <v>1690</v>
      </c>
      <c r="D901" s="15" t="s">
        <v>15</v>
      </c>
      <c r="E901" s="12"/>
      <c r="F901" s="5"/>
      <c r="G901" s="5"/>
      <c r="H901" s="5"/>
      <c r="I901" s="5"/>
      <c r="L901" s="3"/>
    </row>
    <row r="902" spans="2:12" s="41" customFormat="1" ht="12.75" customHeight="1" x14ac:dyDescent="0.35">
      <c r="B902" s="241"/>
      <c r="C902" s="42" t="s">
        <v>1879</v>
      </c>
      <c r="D902" s="102"/>
      <c r="E902" s="103"/>
      <c r="F902" s="225"/>
      <c r="G902" s="104"/>
      <c r="H902" s="225"/>
      <c r="I902" s="218"/>
      <c r="L902" s="1"/>
    </row>
    <row r="903" spans="2:12" s="41" customFormat="1" ht="12.75" customHeight="1" x14ac:dyDescent="0.35">
      <c r="B903" s="241">
        <v>24</v>
      </c>
      <c r="C903" s="42" t="s">
        <v>1878</v>
      </c>
      <c r="D903" s="102"/>
      <c r="E903" s="103"/>
      <c r="F903" s="225"/>
      <c r="G903" s="104"/>
      <c r="H903" s="225"/>
      <c r="I903" s="218"/>
      <c r="L903" s="1"/>
    </row>
    <row r="904" spans="2:12" s="41" customFormat="1" ht="12.75" customHeight="1" x14ac:dyDescent="0.35">
      <c r="B904" s="228" t="s">
        <v>1693</v>
      </c>
      <c r="C904" s="168" t="s">
        <v>27</v>
      </c>
      <c r="D904" s="173"/>
      <c r="E904" s="179"/>
      <c r="F904" s="186"/>
      <c r="G904" s="187"/>
      <c r="H904"/>
      <c r="I904" s="186"/>
      <c r="L904" s="1"/>
    </row>
    <row r="905" spans="2:12" s="41" customFormat="1" ht="12.75" customHeight="1" x14ac:dyDescent="0.35">
      <c r="B905" s="229" t="s">
        <v>1880</v>
      </c>
      <c r="C905" s="167" t="s">
        <v>29</v>
      </c>
      <c r="D905" s="173" t="s">
        <v>30</v>
      </c>
      <c r="E905" s="179"/>
      <c r="F905" s="186"/>
      <c r="G905" s="186"/>
      <c r="H905" s="5"/>
      <c r="I905" s="5"/>
      <c r="L905" s="1"/>
    </row>
    <row r="906" spans="2:12" s="41" customFormat="1" ht="12.75" customHeight="1" x14ac:dyDescent="0.35">
      <c r="B906" s="229" t="s">
        <v>1881</v>
      </c>
      <c r="C906" s="167" t="s">
        <v>32</v>
      </c>
      <c r="D906" s="173" t="s">
        <v>33</v>
      </c>
      <c r="E906" s="179"/>
      <c r="F906" s="186"/>
      <c r="G906" s="186"/>
      <c r="H906" s="5"/>
      <c r="I906" s="5"/>
      <c r="L906" s="1"/>
    </row>
    <row r="907" spans="2:12" s="41" customFormat="1" ht="12.75" customHeight="1" x14ac:dyDescent="0.35">
      <c r="B907" s="229" t="s">
        <v>1882</v>
      </c>
      <c r="C907" s="167" t="s">
        <v>1903</v>
      </c>
      <c r="D907" s="173" t="s">
        <v>33</v>
      </c>
      <c r="E907" s="179"/>
      <c r="F907" s="186"/>
      <c r="G907" s="186"/>
      <c r="H907" s="5"/>
      <c r="I907" s="5"/>
      <c r="L907" s="1"/>
    </row>
    <row r="908" spans="2:12" s="41" customFormat="1" ht="12.75" customHeight="1" x14ac:dyDescent="0.35">
      <c r="B908" s="229" t="s">
        <v>1883</v>
      </c>
      <c r="C908" s="167" t="s">
        <v>37</v>
      </c>
      <c r="D908" s="173" t="s">
        <v>33</v>
      </c>
      <c r="E908" s="179"/>
      <c r="F908" s="186"/>
      <c r="G908" s="186"/>
      <c r="H908" s="5"/>
      <c r="I908" s="5"/>
      <c r="L908" s="1"/>
    </row>
    <row r="909" spans="2:12" s="41" customFormat="1" ht="12.75" customHeight="1" x14ac:dyDescent="0.35">
      <c r="B909" s="229" t="s">
        <v>1884</v>
      </c>
      <c r="C909" s="167" t="s">
        <v>39</v>
      </c>
      <c r="D909" s="173" t="s">
        <v>33</v>
      </c>
      <c r="E909" s="179"/>
      <c r="F909" s="186"/>
      <c r="G909" s="186"/>
      <c r="H909" s="5"/>
      <c r="I909" s="5"/>
      <c r="L909" s="1"/>
    </row>
    <row r="910" spans="2:12" s="41" customFormat="1" ht="12.75" customHeight="1" x14ac:dyDescent="0.35">
      <c r="B910" s="228" t="s">
        <v>1695</v>
      </c>
      <c r="C910" s="166" t="s">
        <v>41</v>
      </c>
      <c r="D910" s="173"/>
      <c r="E910" s="179"/>
      <c r="F910" s="186"/>
      <c r="G910" s="186"/>
      <c r="H910" s="5"/>
      <c r="I910" s="5"/>
      <c r="L910" s="1"/>
    </row>
    <row r="911" spans="2:12" s="41" customFormat="1" ht="12.75" customHeight="1" x14ac:dyDescent="0.35">
      <c r="B911" s="229" t="s">
        <v>1885</v>
      </c>
      <c r="C911" s="167" t="s">
        <v>45</v>
      </c>
      <c r="D911" s="173" t="s">
        <v>33</v>
      </c>
      <c r="E911" s="179"/>
      <c r="F911" s="186"/>
      <c r="G911" s="186"/>
      <c r="H911" s="5"/>
      <c r="I911" s="5"/>
      <c r="L911" s="1"/>
    </row>
    <row r="912" spans="2:12" s="41" customFormat="1" ht="12.75" customHeight="1" x14ac:dyDescent="0.35">
      <c r="B912" s="229" t="s">
        <v>1886</v>
      </c>
      <c r="C912" s="169" t="s">
        <v>1738</v>
      </c>
      <c r="D912" s="173" t="s">
        <v>33</v>
      </c>
      <c r="E912" s="179"/>
      <c r="F912" s="186"/>
      <c r="G912" s="186"/>
      <c r="H912" s="5"/>
      <c r="I912" s="5"/>
      <c r="L912" s="1"/>
    </row>
    <row r="913" spans="2:12" s="41" customFormat="1" ht="12.75" customHeight="1" x14ac:dyDescent="0.35">
      <c r="B913" s="229" t="s">
        <v>1887</v>
      </c>
      <c r="C913" s="167" t="s">
        <v>1739</v>
      </c>
      <c r="D913" s="173" t="s">
        <v>33</v>
      </c>
      <c r="E913" s="179"/>
      <c r="F913" s="186"/>
      <c r="G913" s="186"/>
      <c r="H913" s="5"/>
      <c r="I913" s="5"/>
      <c r="L913" s="1"/>
    </row>
    <row r="914" spans="2:12" s="41" customFormat="1" ht="12.75" customHeight="1" x14ac:dyDescent="0.35">
      <c r="B914" s="229" t="s">
        <v>1888</v>
      </c>
      <c r="C914" s="167" t="s">
        <v>1741</v>
      </c>
      <c r="D914" s="173" t="s">
        <v>33</v>
      </c>
      <c r="E914" s="179"/>
      <c r="F914" s="186"/>
      <c r="G914" s="186"/>
      <c r="H914" s="5"/>
      <c r="I914" s="5"/>
      <c r="L914" s="1"/>
    </row>
    <row r="915" spans="2:12" s="41" customFormat="1" ht="12.75" customHeight="1" x14ac:dyDescent="0.35">
      <c r="B915" s="229" t="s">
        <v>1889</v>
      </c>
      <c r="C915" s="169" t="s">
        <v>67</v>
      </c>
      <c r="D915" s="173" t="s">
        <v>33</v>
      </c>
      <c r="E915" s="179"/>
      <c r="F915" s="186"/>
      <c r="G915" s="186"/>
      <c r="H915" s="5"/>
      <c r="I915" s="5"/>
      <c r="L915" s="1"/>
    </row>
    <row r="916" spans="2:12" s="41" customFormat="1" ht="12.75" customHeight="1" x14ac:dyDescent="0.35">
      <c r="B916" s="228" t="s">
        <v>1697</v>
      </c>
      <c r="C916" s="166" t="s">
        <v>1544</v>
      </c>
      <c r="D916" s="173"/>
      <c r="E916" s="179"/>
      <c r="F916" s="186"/>
      <c r="G916" s="187"/>
      <c r="H916" s="5"/>
      <c r="I916" s="5"/>
      <c r="L916" s="1"/>
    </row>
    <row r="917" spans="2:12" s="41" customFormat="1" ht="12.75" customHeight="1" x14ac:dyDescent="0.35">
      <c r="B917" s="229" t="s">
        <v>1890</v>
      </c>
      <c r="C917" s="17" t="s">
        <v>1546</v>
      </c>
      <c r="D917" s="173"/>
      <c r="E917" s="179"/>
      <c r="F917" s="186"/>
      <c r="G917" s="187"/>
      <c r="H917" s="5"/>
      <c r="I917" s="5"/>
      <c r="L917" s="1"/>
    </row>
    <row r="918" spans="2:12" s="41" customFormat="1" ht="12.75" customHeight="1" x14ac:dyDescent="0.35">
      <c r="B918" s="229" t="s">
        <v>1933</v>
      </c>
      <c r="C918" s="6" t="s">
        <v>1747</v>
      </c>
      <c r="D918" s="11" t="s">
        <v>30</v>
      </c>
      <c r="E918" s="12"/>
      <c r="F918" s="5"/>
      <c r="G918" s="186"/>
      <c r="H918" s="5"/>
      <c r="I918" s="5"/>
      <c r="L918" s="1"/>
    </row>
    <row r="919" spans="2:12" s="41" customFormat="1" ht="12.75" customHeight="1" x14ac:dyDescent="0.35">
      <c r="B919" s="229" t="s">
        <v>1934</v>
      </c>
      <c r="C919" s="6" t="s">
        <v>1550</v>
      </c>
      <c r="D919" s="11" t="s">
        <v>33</v>
      </c>
      <c r="E919" s="12"/>
      <c r="F919" s="5"/>
      <c r="G919" s="186"/>
      <c r="H919" s="5"/>
      <c r="I919" s="5"/>
      <c r="L919" s="1"/>
    </row>
    <row r="920" spans="2:12" s="41" customFormat="1" ht="12.75" customHeight="1" x14ac:dyDescent="0.35">
      <c r="B920" s="229" t="s">
        <v>1935</v>
      </c>
      <c r="C920" s="6" t="s">
        <v>1552</v>
      </c>
      <c r="D920" s="11" t="s">
        <v>33</v>
      </c>
      <c r="E920" s="12"/>
      <c r="F920" s="5"/>
      <c r="G920" s="186"/>
      <c r="H920" s="5"/>
      <c r="I920" s="5"/>
      <c r="L920" s="1"/>
    </row>
    <row r="921" spans="2:12" s="41" customFormat="1" ht="12.75" customHeight="1" x14ac:dyDescent="0.35">
      <c r="B921" s="229" t="s">
        <v>1936</v>
      </c>
      <c r="C921" s="6" t="s">
        <v>1554</v>
      </c>
      <c r="D921" s="11" t="s">
        <v>33</v>
      </c>
      <c r="E921" s="12"/>
      <c r="F921" s="5"/>
      <c r="G921" s="186"/>
      <c r="H921" s="5"/>
      <c r="I921" s="5"/>
      <c r="L921" s="1"/>
    </row>
    <row r="922" spans="2:12" s="41" customFormat="1" ht="12.75" customHeight="1" x14ac:dyDescent="0.35">
      <c r="B922" s="229" t="s">
        <v>1937</v>
      </c>
      <c r="C922" s="6" t="s">
        <v>1556</v>
      </c>
      <c r="D922" s="11" t="s">
        <v>33</v>
      </c>
      <c r="E922" s="12"/>
      <c r="F922" s="5"/>
      <c r="G922" s="186"/>
      <c r="H922" s="5"/>
      <c r="I922" s="5"/>
      <c r="L922" s="1"/>
    </row>
    <row r="923" spans="2:12" s="41" customFormat="1" ht="12.75" customHeight="1" x14ac:dyDescent="0.35">
      <c r="B923" s="229" t="s">
        <v>1938</v>
      </c>
      <c r="C923" s="6" t="s">
        <v>1558</v>
      </c>
      <c r="D923" s="11" t="s">
        <v>1559</v>
      </c>
      <c r="E923" s="12"/>
      <c r="F923" s="5"/>
      <c r="G923" s="186"/>
      <c r="H923" s="5"/>
      <c r="I923" s="5"/>
      <c r="L923" s="1"/>
    </row>
    <row r="924" spans="2:12" s="41" customFormat="1" ht="12.75" customHeight="1" x14ac:dyDescent="0.35">
      <c r="B924" s="229" t="s">
        <v>1891</v>
      </c>
      <c r="C924" s="17" t="s">
        <v>1751</v>
      </c>
      <c r="D924" s="173"/>
      <c r="E924" s="179"/>
      <c r="F924" s="186"/>
      <c r="G924" s="187"/>
      <c r="H924" s="5"/>
      <c r="I924" s="5"/>
      <c r="L924" s="1"/>
    </row>
    <row r="925" spans="2:12" s="41" customFormat="1" ht="12.75" customHeight="1" x14ac:dyDescent="0.35">
      <c r="B925" s="229" t="s">
        <v>1939</v>
      </c>
      <c r="C925" s="17" t="s">
        <v>1563</v>
      </c>
      <c r="D925" s="11"/>
      <c r="E925" s="12"/>
      <c r="F925" s="186"/>
      <c r="G925" s="187"/>
      <c r="H925" s="5"/>
      <c r="I925" s="5"/>
      <c r="L925" s="1"/>
    </row>
    <row r="926" spans="2:12" s="41" customFormat="1" ht="12.75" customHeight="1" x14ac:dyDescent="0.35">
      <c r="B926" s="229" t="s">
        <v>1940</v>
      </c>
      <c r="C926" s="6" t="s">
        <v>1565</v>
      </c>
      <c r="D926" s="11" t="s">
        <v>1566</v>
      </c>
      <c r="E926" s="12"/>
      <c r="F926" s="186"/>
      <c r="G926" s="186"/>
      <c r="H926" s="5"/>
      <c r="I926" s="5"/>
      <c r="L926" s="1"/>
    </row>
    <row r="927" spans="2:12" s="41" customFormat="1" ht="12.75" customHeight="1" x14ac:dyDescent="0.35">
      <c r="B927" s="229" t="s">
        <v>1941</v>
      </c>
      <c r="C927" s="6" t="s">
        <v>1568</v>
      </c>
      <c r="D927" s="11" t="s">
        <v>1566</v>
      </c>
      <c r="E927" s="12"/>
      <c r="F927" s="186"/>
      <c r="G927" s="186"/>
      <c r="H927" s="5"/>
      <c r="I927" s="5"/>
      <c r="L927" s="1"/>
    </row>
    <row r="928" spans="2:12" s="41" customFormat="1" ht="12.75" customHeight="1" x14ac:dyDescent="0.35">
      <c r="B928" s="229" t="s">
        <v>1942</v>
      </c>
      <c r="C928" s="6" t="s">
        <v>1756</v>
      </c>
      <c r="D928" s="11" t="s">
        <v>1566</v>
      </c>
      <c r="E928" s="12"/>
      <c r="F928" s="186"/>
      <c r="G928" s="186"/>
      <c r="H928" s="5"/>
      <c r="I928" s="5"/>
      <c r="L928" s="1"/>
    </row>
    <row r="929" spans="2:12" s="41" customFormat="1" ht="12.75" customHeight="1" x14ac:dyDescent="0.35">
      <c r="B929" s="229" t="s">
        <v>1943</v>
      </c>
      <c r="C929" s="17" t="s">
        <v>1576</v>
      </c>
      <c r="D929" s="11"/>
      <c r="E929" s="12"/>
      <c r="F929" s="186"/>
      <c r="G929" s="187"/>
      <c r="H929" s="5"/>
      <c r="I929" s="5"/>
      <c r="L929" s="1"/>
    </row>
    <row r="930" spans="2:12" s="41" customFormat="1" ht="12.75" customHeight="1" x14ac:dyDescent="0.35">
      <c r="B930" s="229" t="s">
        <v>1944</v>
      </c>
      <c r="C930" s="6" t="s">
        <v>1578</v>
      </c>
      <c r="D930" s="11" t="s">
        <v>1566</v>
      </c>
      <c r="E930" s="12"/>
      <c r="F930" s="186"/>
      <c r="G930" s="186"/>
      <c r="H930" s="5"/>
      <c r="I930" s="5"/>
      <c r="L930" s="1"/>
    </row>
    <row r="931" spans="2:12" s="41" customFormat="1" ht="12.75" customHeight="1" x14ac:dyDescent="0.35">
      <c r="B931" s="229" t="s">
        <v>1945</v>
      </c>
      <c r="C931" s="6" t="s">
        <v>1580</v>
      </c>
      <c r="D931" s="11" t="s">
        <v>1566</v>
      </c>
      <c r="E931" s="12"/>
      <c r="F931" s="186"/>
      <c r="G931" s="186"/>
      <c r="H931" s="5"/>
      <c r="I931" s="5"/>
      <c r="L931" s="1"/>
    </row>
    <row r="932" spans="2:12" s="41" customFormat="1" ht="12.75" customHeight="1" x14ac:dyDescent="0.35">
      <c r="B932" s="229" t="s">
        <v>1946</v>
      </c>
      <c r="C932" s="6" t="s">
        <v>1590</v>
      </c>
      <c r="D932" s="11" t="s">
        <v>1566</v>
      </c>
      <c r="E932" s="12"/>
      <c r="F932" s="186"/>
      <c r="G932" s="186"/>
      <c r="H932" s="5"/>
      <c r="I932" s="5"/>
      <c r="L932" s="1"/>
    </row>
    <row r="933" spans="2:12" s="41" customFormat="1" ht="12.75" customHeight="1" x14ac:dyDescent="0.35">
      <c r="B933" s="229" t="s">
        <v>1947</v>
      </c>
      <c r="C933" s="6" t="s">
        <v>1592</v>
      </c>
      <c r="D933" s="11" t="s">
        <v>1566</v>
      </c>
      <c r="E933" s="12"/>
      <c r="F933" s="186"/>
      <c r="G933" s="186"/>
      <c r="H933" s="5"/>
      <c r="I933" s="5"/>
      <c r="L933" s="1"/>
    </row>
    <row r="934" spans="2:12" s="41" customFormat="1" ht="12.75" customHeight="1" x14ac:dyDescent="0.35">
      <c r="B934" s="229" t="s">
        <v>1948</v>
      </c>
      <c r="C934" s="6" t="s">
        <v>1763</v>
      </c>
      <c r="D934" s="11" t="s">
        <v>1566</v>
      </c>
      <c r="E934" s="12"/>
      <c r="F934" s="186"/>
      <c r="G934" s="186"/>
      <c r="H934" s="5"/>
      <c r="I934" s="5"/>
      <c r="L934" s="1"/>
    </row>
    <row r="935" spans="2:12" s="41" customFormat="1" ht="12.75" customHeight="1" x14ac:dyDescent="0.35">
      <c r="B935" s="229" t="s">
        <v>1949</v>
      </c>
      <c r="C935" s="6" t="s">
        <v>1765</v>
      </c>
      <c r="D935" s="11" t="s">
        <v>1566</v>
      </c>
      <c r="E935" s="12"/>
      <c r="F935" s="186"/>
      <c r="G935" s="186"/>
      <c r="H935" s="5"/>
      <c r="I935" s="5"/>
      <c r="L935" s="1"/>
    </row>
    <row r="936" spans="2:12" s="41" customFormat="1" ht="12.75" customHeight="1" x14ac:dyDescent="0.35">
      <c r="B936" s="229" t="s">
        <v>1892</v>
      </c>
      <c r="C936" s="17" t="s">
        <v>1612</v>
      </c>
      <c r="D936" s="174"/>
      <c r="E936" s="174"/>
      <c r="F936" s="187"/>
      <c r="G936" s="187"/>
      <c r="H936" s="5"/>
      <c r="I936" s="5"/>
      <c r="L936" s="1"/>
    </row>
    <row r="937" spans="2:12" s="41" customFormat="1" ht="12.75" customHeight="1" x14ac:dyDescent="0.35">
      <c r="B937" s="229" t="s">
        <v>1950</v>
      </c>
      <c r="C937" s="6" t="s">
        <v>1616</v>
      </c>
      <c r="D937" s="11" t="s">
        <v>30</v>
      </c>
      <c r="E937" s="12"/>
      <c r="F937" s="186"/>
      <c r="G937" s="186"/>
      <c r="H937" s="5"/>
      <c r="I937" s="5"/>
      <c r="L937" s="1"/>
    </row>
    <row r="938" spans="2:12" s="41" customFormat="1" ht="12.75" customHeight="1" x14ac:dyDescent="0.35">
      <c r="B938" s="229" t="s">
        <v>1951</v>
      </c>
      <c r="C938" s="6" t="s">
        <v>1624</v>
      </c>
      <c r="D938" s="11" t="s">
        <v>19</v>
      </c>
      <c r="E938" s="12"/>
      <c r="F938" s="186"/>
      <c r="G938" s="186"/>
      <c r="H938" s="5"/>
      <c r="I938" s="5"/>
      <c r="L938" s="1"/>
    </row>
    <row r="939" spans="2:12" s="41" customFormat="1" ht="12.75" customHeight="1" x14ac:dyDescent="0.35">
      <c r="B939" s="228" t="s">
        <v>1699</v>
      </c>
      <c r="C939" s="245" t="s">
        <v>1769</v>
      </c>
      <c r="D939" s="246"/>
      <c r="E939" s="246"/>
      <c r="F939" s="246"/>
      <c r="G939" s="247"/>
      <c r="H939" s="5"/>
      <c r="I939" s="5"/>
      <c r="L939" s="1"/>
    </row>
    <row r="940" spans="2:12" s="41" customFormat="1" ht="12.75" customHeight="1" x14ac:dyDescent="0.35">
      <c r="B940" s="228" t="s">
        <v>1893</v>
      </c>
      <c r="C940" s="17" t="s">
        <v>1770</v>
      </c>
      <c r="D940" s="11"/>
      <c r="E940" s="12"/>
      <c r="F940" s="5"/>
      <c r="G940" s="187"/>
      <c r="H940" s="5"/>
      <c r="I940" s="5"/>
      <c r="L940" s="1"/>
    </row>
    <row r="941" spans="2:12" s="41" customFormat="1" ht="12.75" customHeight="1" x14ac:dyDescent="0.35">
      <c r="B941" s="228" t="s">
        <v>1894</v>
      </c>
      <c r="C941" s="17" t="s">
        <v>1771</v>
      </c>
      <c r="D941" s="11"/>
      <c r="E941" s="12"/>
      <c r="F941" s="5"/>
      <c r="G941" s="187"/>
      <c r="H941" s="5"/>
      <c r="I941" s="5"/>
      <c r="L941" s="1"/>
    </row>
    <row r="942" spans="2:12" s="41" customFormat="1" ht="12.75" customHeight="1" x14ac:dyDescent="0.35">
      <c r="B942" s="229" t="s">
        <v>1952</v>
      </c>
      <c r="C942" s="6" t="s">
        <v>1773</v>
      </c>
      <c r="D942" s="11" t="s">
        <v>30</v>
      </c>
      <c r="E942" s="12"/>
      <c r="F942" s="5"/>
      <c r="G942" s="186"/>
      <c r="H942" s="5"/>
      <c r="I942" s="5"/>
      <c r="L942" s="1"/>
    </row>
    <row r="943" spans="2:12" s="41" customFormat="1" ht="12.75" customHeight="1" x14ac:dyDescent="0.35">
      <c r="B943" s="229" t="s">
        <v>1953</v>
      </c>
      <c r="C943" s="6" t="s">
        <v>1775</v>
      </c>
      <c r="D943" s="11" t="s">
        <v>30</v>
      </c>
      <c r="E943" s="12"/>
      <c r="F943" s="5"/>
      <c r="G943" s="186"/>
      <c r="H943" s="5"/>
      <c r="I943" s="5"/>
      <c r="L943" s="1"/>
    </row>
    <row r="944" spans="2:12" s="41" customFormat="1" ht="12.75" customHeight="1" x14ac:dyDescent="0.35">
      <c r="B944" s="229" t="s">
        <v>1895</v>
      </c>
      <c r="C944" s="17" t="s">
        <v>1776</v>
      </c>
      <c r="D944" s="11"/>
      <c r="E944" s="12"/>
      <c r="F944" s="5"/>
      <c r="G944" s="186"/>
      <c r="H944" s="5"/>
      <c r="I944" s="5"/>
      <c r="L944" s="1"/>
    </row>
    <row r="945" spans="2:12" s="41" customFormat="1" ht="12.75" customHeight="1" x14ac:dyDescent="0.35">
      <c r="B945" s="229" t="s">
        <v>1954</v>
      </c>
      <c r="C945" s="6" t="s">
        <v>1778</v>
      </c>
      <c r="D945" s="11" t="s">
        <v>30</v>
      </c>
      <c r="E945" s="12"/>
      <c r="F945" s="5"/>
      <c r="G945" s="186"/>
      <c r="H945" s="5"/>
      <c r="I945" s="5"/>
      <c r="L945" s="1"/>
    </row>
    <row r="946" spans="2:12" s="41" customFormat="1" ht="12.75" customHeight="1" x14ac:dyDescent="0.35">
      <c r="B946" s="229" t="s">
        <v>1896</v>
      </c>
      <c r="C946" s="17" t="s">
        <v>1780</v>
      </c>
      <c r="D946" s="11"/>
      <c r="E946" s="12"/>
      <c r="F946" s="5"/>
      <c r="G946" s="186"/>
      <c r="H946" s="5"/>
      <c r="I946" s="5"/>
      <c r="L946" s="1"/>
    </row>
    <row r="947" spans="2:12" s="41" customFormat="1" ht="12.75" customHeight="1" x14ac:dyDescent="0.35">
      <c r="B947" s="229" t="s">
        <v>1955</v>
      </c>
      <c r="C947" s="6" t="s">
        <v>1782</v>
      </c>
      <c r="D947" s="11" t="s">
        <v>19</v>
      </c>
      <c r="E947" s="12"/>
      <c r="F947" s="5"/>
      <c r="G947" s="186"/>
      <c r="H947" s="5"/>
      <c r="I947" s="5"/>
      <c r="L947" s="1"/>
    </row>
    <row r="948" spans="2:12" s="41" customFormat="1" ht="12.75" customHeight="1" x14ac:dyDescent="0.35">
      <c r="B948" s="229" t="s">
        <v>1956</v>
      </c>
      <c r="C948" s="6" t="s">
        <v>1784</v>
      </c>
      <c r="D948" s="11" t="s">
        <v>30</v>
      </c>
      <c r="E948" s="12"/>
      <c r="F948" s="5"/>
      <c r="G948" s="186"/>
      <c r="H948" s="5"/>
      <c r="I948" s="5"/>
      <c r="L948" s="1"/>
    </row>
    <row r="949" spans="2:12" s="41" customFormat="1" ht="12.75" customHeight="1" x14ac:dyDescent="0.35">
      <c r="B949" s="229" t="s">
        <v>1957</v>
      </c>
      <c r="C949" s="6" t="s">
        <v>1786</v>
      </c>
      <c r="D949" s="11" t="s">
        <v>30</v>
      </c>
      <c r="E949" s="12"/>
      <c r="F949" s="5"/>
      <c r="G949" s="186"/>
      <c r="H949" s="5"/>
      <c r="I949" s="5"/>
      <c r="L949" s="1"/>
    </row>
    <row r="950" spans="2:12" s="41" customFormat="1" ht="12.75" customHeight="1" x14ac:dyDescent="0.35">
      <c r="B950" s="229" t="s">
        <v>1958</v>
      </c>
      <c r="C950" s="6" t="s">
        <v>1457</v>
      </c>
      <c r="D950" s="11" t="s">
        <v>30</v>
      </c>
      <c r="E950" s="12"/>
      <c r="F950" s="5"/>
      <c r="G950" s="186"/>
      <c r="H950" s="5"/>
      <c r="I950" s="5"/>
      <c r="L950" s="1"/>
    </row>
    <row r="951" spans="2:12" s="41" customFormat="1" ht="12.75" customHeight="1" x14ac:dyDescent="0.35">
      <c r="B951" s="229" t="s">
        <v>1959</v>
      </c>
      <c r="C951" s="6" t="s">
        <v>1460</v>
      </c>
      <c r="D951" s="11" t="s">
        <v>30</v>
      </c>
      <c r="E951" s="12"/>
      <c r="F951" s="5"/>
      <c r="G951" s="186"/>
      <c r="H951" s="5"/>
      <c r="I951" s="5"/>
      <c r="L951" s="1"/>
    </row>
    <row r="952" spans="2:12" s="41" customFormat="1" ht="12.75" customHeight="1" x14ac:dyDescent="0.35">
      <c r="B952" s="229" t="s">
        <v>1960</v>
      </c>
      <c r="C952" s="6" t="s">
        <v>1790</v>
      </c>
      <c r="D952" s="11" t="s">
        <v>30</v>
      </c>
      <c r="E952" s="12"/>
      <c r="F952" s="5"/>
      <c r="G952" s="186"/>
      <c r="H952" s="5"/>
      <c r="I952" s="5"/>
      <c r="L952" s="1"/>
    </row>
    <row r="953" spans="2:12" s="41" customFormat="1" ht="12.75" customHeight="1" x14ac:dyDescent="0.35">
      <c r="B953" s="228" t="s">
        <v>1701</v>
      </c>
      <c r="C953" s="17" t="s">
        <v>1791</v>
      </c>
      <c r="D953" s="11"/>
      <c r="E953" s="12"/>
      <c r="F953" s="5"/>
      <c r="G953" s="186"/>
      <c r="H953" s="5"/>
      <c r="I953" s="5"/>
      <c r="L953" s="1"/>
    </row>
    <row r="954" spans="2:12" s="41" customFormat="1" ht="12.75" customHeight="1" x14ac:dyDescent="0.35">
      <c r="B954" s="229" t="s">
        <v>1897</v>
      </c>
      <c r="C954" s="6" t="s">
        <v>1793</v>
      </c>
      <c r="D954" s="11" t="s">
        <v>15</v>
      </c>
      <c r="E954" s="12"/>
      <c r="F954" s="5"/>
      <c r="G954" s="186"/>
      <c r="H954" s="5"/>
      <c r="I954" s="5"/>
      <c r="L954" s="1"/>
    </row>
    <row r="955" spans="2:12" s="41" customFormat="1" ht="12.75" customHeight="1" x14ac:dyDescent="0.35">
      <c r="B955" s="229" t="s">
        <v>1961</v>
      </c>
      <c r="C955" s="6" t="s">
        <v>1795</v>
      </c>
      <c r="D955" s="11" t="s">
        <v>15</v>
      </c>
      <c r="E955" s="12"/>
      <c r="F955" s="5"/>
      <c r="G955" s="186"/>
      <c r="H955" s="5"/>
      <c r="I955" s="5"/>
      <c r="L955" s="1"/>
    </row>
    <row r="956" spans="2:12" s="41" customFormat="1" ht="12.75" customHeight="1" x14ac:dyDescent="0.35">
      <c r="B956" s="229" t="s">
        <v>1962</v>
      </c>
      <c r="C956" s="6" t="s">
        <v>1797</v>
      </c>
      <c r="D956" s="11" t="s">
        <v>19</v>
      </c>
      <c r="E956" s="12"/>
      <c r="F956" s="5"/>
      <c r="G956" s="186"/>
      <c r="H956" s="5"/>
      <c r="I956" s="5"/>
      <c r="L956" s="1"/>
    </row>
    <row r="957" spans="2:12" s="41" customFormat="1" ht="12.75" customHeight="1" x14ac:dyDescent="0.35">
      <c r="B957" s="229" t="s">
        <v>1963</v>
      </c>
      <c r="C957" s="6" t="s">
        <v>1799</v>
      </c>
      <c r="D957" s="11" t="s">
        <v>19</v>
      </c>
      <c r="E957" s="12"/>
      <c r="F957" s="5"/>
      <c r="G957" s="186"/>
      <c r="H957" s="5"/>
      <c r="I957" s="5"/>
      <c r="L957" s="1"/>
    </row>
    <row r="958" spans="2:12" s="41" customFormat="1" ht="12.75" customHeight="1" x14ac:dyDescent="0.35">
      <c r="B958" s="229" t="s">
        <v>1964</v>
      </c>
      <c r="C958" s="6" t="s">
        <v>1801</v>
      </c>
      <c r="D958" s="11" t="s">
        <v>19</v>
      </c>
      <c r="E958" s="12"/>
      <c r="F958" s="5"/>
      <c r="G958" s="186"/>
      <c r="H958" s="5"/>
      <c r="I958" s="5"/>
      <c r="L958" s="1"/>
    </row>
    <row r="959" spans="2:12" s="41" customFormat="1" ht="12.75" customHeight="1" x14ac:dyDescent="0.35">
      <c r="B959" s="229" t="s">
        <v>1965</v>
      </c>
      <c r="C959" s="6" t="s">
        <v>1803</v>
      </c>
      <c r="D959" s="11" t="s">
        <v>33</v>
      </c>
      <c r="E959" s="12"/>
      <c r="F959" s="5"/>
      <c r="G959" s="186"/>
      <c r="H959" s="5"/>
      <c r="I959" s="5"/>
      <c r="L959" s="1"/>
    </row>
    <row r="960" spans="2:12" s="41" customFormat="1" ht="12.75" customHeight="1" x14ac:dyDescent="0.35">
      <c r="B960" s="229" t="s">
        <v>1966</v>
      </c>
      <c r="C960" s="6" t="s">
        <v>1805</v>
      </c>
      <c r="D960" s="11" t="s">
        <v>19</v>
      </c>
      <c r="E960" s="12"/>
      <c r="F960" s="5"/>
      <c r="G960" s="186"/>
      <c r="H960" s="5"/>
      <c r="I960" s="5"/>
      <c r="L960" s="1"/>
    </row>
    <row r="961" spans="1:12" s="41" customFormat="1" ht="12.75" customHeight="1" x14ac:dyDescent="0.35">
      <c r="B961" s="229" t="s">
        <v>1703</v>
      </c>
      <c r="C961" s="6" t="s">
        <v>1806</v>
      </c>
      <c r="D961" s="11"/>
      <c r="E961" s="12"/>
      <c r="F961" s="5"/>
      <c r="G961" s="186"/>
      <c r="H961" s="5"/>
      <c r="I961" s="5"/>
      <c r="L961" s="1"/>
    </row>
    <row r="962" spans="1:12" s="41" customFormat="1" ht="12.75" customHeight="1" x14ac:dyDescent="0.35">
      <c r="B962" s="229" t="s">
        <v>1898</v>
      </c>
      <c r="C962" s="6" t="s">
        <v>1807</v>
      </c>
      <c r="D962" s="11" t="s">
        <v>30</v>
      </c>
      <c r="E962" s="12"/>
      <c r="F962" s="5"/>
      <c r="G962" s="186"/>
      <c r="H962" s="5"/>
      <c r="I962" s="5"/>
      <c r="L962" s="1"/>
    </row>
    <row r="963" spans="1:12" s="41" customFormat="1" ht="12.75" customHeight="1" x14ac:dyDescent="0.35">
      <c r="B963" s="228"/>
      <c r="C963" s="42" t="s">
        <v>1875</v>
      </c>
      <c r="D963" s="11"/>
      <c r="E963" s="12"/>
      <c r="F963" s="12"/>
      <c r="G963" s="12"/>
      <c r="H963" s="12"/>
      <c r="I963" s="5"/>
      <c r="L963" s="1"/>
    </row>
    <row r="964" spans="1:12" s="41" customFormat="1" ht="12.75" customHeight="1" x14ac:dyDescent="0.35">
      <c r="B964" s="227">
        <v>25</v>
      </c>
      <c r="C964" s="30" t="s">
        <v>1692</v>
      </c>
      <c r="D964" s="11"/>
      <c r="E964" s="12"/>
      <c r="F964" s="5"/>
      <c r="G964" s="5"/>
      <c r="H964" s="5"/>
      <c r="I964" s="5"/>
      <c r="L964" s="1"/>
    </row>
    <row r="965" spans="1:12" s="41" customFormat="1" ht="12.75" customHeight="1" x14ac:dyDescent="0.35">
      <c r="B965" s="227" t="s">
        <v>1870</v>
      </c>
      <c r="C965" s="14" t="s">
        <v>1694</v>
      </c>
      <c r="D965" s="11" t="s">
        <v>15</v>
      </c>
      <c r="E965" s="12"/>
      <c r="F965" s="43" t="s">
        <v>16</v>
      </c>
      <c r="G965" s="5"/>
      <c r="H965" s="43" t="s">
        <v>16</v>
      </c>
      <c r="I965" s="5"/>
      <c r="L965" s="1"/>
    </row>
    <row r="966" spans="1:12" s="41" customFormat="1" ht="12.75" customHeight="1" x14ac:dyDescent="0.35">
      <c r="B966" s="227" t="s">
        <v>1871</v>
      </c>
      <c r="C966" s="14" t="s">
        <v>1696</v>
      </c>
      <c r="D966" s="11" t="s">
        <v>15</v>
      </c>
      <c r="E966" s="12"/>
      <c r="F966" s="43" t="s">
        <v>16</v>
      </c>
      <c r="G966" s="5"/>
      <c r="H966" s="43" t="s">
        <v>16</v>
      </c>
      <c r="I966" s="217"/>
      <c r="L966" s="1"/>
    </row>
    <row r="967" spans="1:12" s="41" customFormat="1" ht="12.75" customHeight="1" x14ac:dyDescent="0.35">
      <c r="B967" s="227" t="s">
        <v>1872</v>
      </c>
      <c r="C967" s="14" t="s">
        <v>1698</v>
      </c>
      <c r="D967" s="11" t="s">
        <v>15</v>
      </c>
      <c r="E967" s="12"/>
      <c r="F967" s="43" t="s">
        <v>16</v>
      </c>
      <c r="G967" s="5"/>
      <c r="H967" s="43" t="s">
        <v>16</v>
      </c>
      <c r="I967" s="217"/>
      <c r="L967" s="1"/>
    </row>
    <row r="968" spans="1:12" s="41" customFormat="1" ht="12.75" customHeight="1" x14ac:dyDescent="0.35">
      <c r="B968" s="227" t="s">
        <v>1873</v>
      </c>
      <c r="C968" s="14" t="s">
        <v>1700</v>
      </c>
      <c r="D968" s="11" t="s">
        <v>15</v>
      </c>
      <c r="E968" s="12"/>
      <c r="F968" s="43" t="s">
        <v>16</v>
      </c>
      <c r="G968" s="5"/>
      <c r="H968" s="43" t="s">
        <v>16</v>
      </c>
      <c r="I968" s="217"/>
      <c r="L968" s="1"/>
    </row>
    <row r="969" spans="1:12" s="41" customFormat="1" ht="12.75" customHeight="1" x14ac:dyDescent="0.35">
      <c r="B969" s="227" t="s">
        <v>1874</v>
      </c>
      <c r="C969" s="14" t="s">
        <v>1702</v>
      </c>
      <c r="D969" s="11" t="s">
        <v>15</v>
      </c>
      <c r="E969" s="12"/>
      <c r="F969" s="43" t="s">
        <v>16</v>
      </c>
      <c r="G969" s="5"/>
      <c r="H969" s="43" t="s">
        <v>16</v>
      </c>
      <c r="I969" s="217"/>
      <c r="L969" s="1"/>
    </row>
    <row r="970" spans="1:12" s="41" customFormat="1" ht="12.75" customHeight="1" x14ac:dyDescent="0.35">
      <c r="B970" s="227" t="s">
        <v>1876</v>
      </c>
      <c r="C970" s="14" t="s">
        <v>1704</v>
      </c>
      <c r="D970" s="11" t="s">
        <v>15</v>
      </c>
      <c r="E970" s="12"/>
      <c r="F970" s="43" t="s">
        <v>16</v>
      </c>
      <c r="G970" s="5"/>
      <c r="H970" s="43" t="s">
        <v>16</v>
      </c>
      <c r="I970" s="217"/>
      <c r="L970" s="1"/>
    </row>
    <row r="971" spans="1:12" s="41" customFormat="1" ht="12.75" customHeight="1" x14ac:dyDescent="0.35">
      <c r="B971" s="227" t="s">
        <v>1877</v>
      </c>
      <c r="C971" s="14" t="s">
        <v>1706</v>
      </c>
      <c r="D971" s="11" t="s">
        <v>15</v>
      </c>
      <c r="E971" s="12"/>
      <c r="F971" s="43" t="s">
        <v>16</v>
      </c>
      <c r="G971" s="5"/>
      <c r="H971" s="43" t="s">
        <v>16</v>
      </c>
      <c r="I971" s="217"/>
      <c r="L971" s="1"/>
    </row>
    <row r="972" spans="1:12" s="41" customFormat="1" ht="12.75" customHeight="1" thickBot="1" x14ac:dyDescent="0.4">
      <c r="B972" s="242"/>
      <c r="C972" s="101"/>
      <c r="D972" s="102"/>
      <c r="E972" s="103"/>
      <c r="F972" s="104"/>
      <c r="G972" s="104"/>
      <c r="H972" s="104"/>
      <c r="I972" s="218"/>
      <c r="L972" s="1"/>
    </row>
    <row r="973" spans="1:12" s="41" customFormat="1" ht="13.5" customHeight="1" thickBot="1" x14ac:dyDescent="0.4">
      <c r="A973" s="1"/>
      <c r="B973" s="107">
        <v>1</v>
      </c>
      <c r="C973" s="108" t="s">
        <v>1707</v>
      </c>
      <c r="D973" s="109"/>
      <c r="E973" s="110"/>
      <c r="F973" s="109" t="s">
        <v>1708</v>
      </c>
      <c r="G973" s="111">
        <f>SUM(G14:G972)</f>
        <v>0</v>
      </c>
      <c r="H973" s="109" t="s">
        <v>1708</v>
      </c>
      <c r="I973" s="111">
        <f>SUM(I13:I972)</f>
        <v>0</v>
      </c>
      <c r="K973" s="63"/>
      <c r="L973" s="1"/>
    </row>
    <row r="974" spans="1:12" ht="12.75" customHeight="1" thickBot="1" x14ac:dyDescent="0.3">
      <c r="B974" s="114">
        <v>2</v>
      </c>
      <c r="C974" s="14" t="s">
        <v>1709</v>
      </c>
      <c r="D974" s="115"/>
      <c r="E974" s="116" t="s">
        <v>1971</v>
      </c>
      <c r="F974" s="117" t="s">
        <v>9</v>
      </c>
      <c r="G974" s="118" t="e">
        <f>+G973*E974</f>
        <v>#VALUE!</v>
      </c>
      <c r="H974" s="117" t="s">
        <v>9</v>
      </c>
      <c r="I974" s="118" t="e">
        <f>+I973*E974</f>
        <v>#VALUE!</v>
      </c>
    </row>
    <row r="975" spans="1:12" ht="12.75" customHeight="1" thickBot="1" x14ac:dyDescent="0.3">
      <c r="B975" s="114">
        <v>3</v>
      </c>
      <c r="C975" s="14" t="s">
        <v>1710</v>
      </c>
      <c r="D975" s="115"/>
      <c r="E975" s="116" t="s">
        <v>1971</v>
      </c>
      <c r="F975" s="117" t="s">
        <v>9</v>
      </c>
      <c r="G975" s="118" t="e">
        <f>(G973+G974)*E975</f>
        <v>#VALUE!</v>
      </c>
      <c r="H975" s="117" t="s">
        <v>9</v>
      </c>
      <c r="I975" s="118" t="e">
        <f>(I973+I974)*E975</f>
        <v>#VALUE!</v>
      </c>
    </row>
    <row r="976" spans="1:12" ht="13" thickBot="1" x14ac:dyDescent="0.3">
      <c r="B976" s="114">
        <v>4</v>
      </c>
      <c r="C976" s="14" t="s">
        <v>1711</v>
      </c>
      <c r="D976" s="85"/>
      <c r="E976" s="121"/>
      <c r="F976" s="122" t="s">
        <v>9</v>
      </c>
      <c r="G976" s="118" t="e">
        <f>SUM(G973:G975)</f>
        <v>#VALUE!</v>
      </c>
      <c r="H976" s="122" t="s">
        <v>9</v>
      </c>
      <c r="I976" s="118" t="e">
        <f>SUM(I973:I975)</f>
        <v>#VALUE!</v>
      </c>
    </row>
    <row r="977" spans="2:9" ht="13" thickBot="1" x14ac:dyDescent="0.3">
      <c r="B977" s="147">
        <v>5</v>
      </c>
      <c r="C977" s="148" t="s">
        <v>1712</v>
      </c>
      <c r="D977" s="149"/>
      <c r="E977" s="150">
        <v>0.19</v>
      </c>
      <c r="F977" s="151" t="s">
        <v>9</v>
      </c>
      <c r="G977" s="152" t="e">
        <f>+G976*E977</f>
        <v>#VALUE!</v>
      </c>
      <c r="H977" s="151" t="s">
        <v>9</v>
      </c>
      <c r="I977" s="152" t="e">
        <f>+I976*E977</f>
        <v>#VALUE!</v>
      </c>
    </row>
    <row r="978" spans="2:9" ht="18" thickBot="1" x14ac:dyDescent="0.3">
      <c r="B978" s="155">
        <v>6</v>
      </c>
      <c r="C978" s="156" t="s">
        <v>1713</v>
      </c>
      <c r="D978" s="157"/>
      <c r="E978" s="221" t="s">
        <v>1899</v>
      </c>
      <c r="F978" s="159" t="s">
        <v>9</v>
      </c>
      <c r="G978" s="160" t="e">
        <f>SUM(G976:G977)</f>
        <v>#VALUE!</v>
      </c>
      <c r="H978" s="159" t="s">
        <v>9</v>
      </c>
      <c r="I978" s="226" t="e">
        <f>SUM(I976:I977)</f>
        <v>#VALUE!</v>
      </c>
    </row>
    <row r="979" spans="2:9" x14ac:dyDescent="0.25">
      <c r="E979" s="124"/>
      <c r="I979" s="243"/>
    </row>
    <row r="980" spans="2:9" ht="13.5" customHeight="1" x14ac:dyDescent="0.25">
      <c r="I980" s="243"/>
    </row>
    <row r="982" spans="2:9" x14ac:dyDescent="0.25">
      <c r="E982" s="1"/>
    </row>
    <row r="984" spans="2:9" x14ac:dyDescent="0.25">
      <c r="E984" s="1"/>
    </row>
    <row r="987" spans="2:9" ht="18" x14ac:dyDescent="0.4">
      <c r="C987" s="224"/>
    </row>
    <row r="988" spans="2:9" x14ac:dyDescent="0.25">
      <c r="C988" s="128"/>
      <c r="E988"/>
    </row>
    <row r="989" spans="2:9" x14ac:dyDescent="0.25">
      <c r="C989" s="128"/>
    </row>
    <row r="990" spans="2:9" ht="15.5" x14ac:dyDescent="0.35">
      <c r="C990" s="207"/>
    </row>
    <row r="991" spans="2:9" ht="15.5" x14ac:dyDescent="0.35">
      <c r="C991" s="207"/>
    </row>
    <row r="992" spans="2:9" ht="15.5" x14ac:dyDescent="0.35">
      <c r="C992" s="207"/>
    </row>
    <row r="995" spans="3:3" x14ac:dyDescent="0.25">
      <c r="C995" s="223"/>
    </row>
    <row r="996" spans="3:3" x14ac:dyDescent="0.25">
      <c r="C996" s="128"/>
    </row>
    <row r="997" spans="3:3" x14ac:dyDescent="0.25">
      <c r="C997" s="222"/>
    </row>
  </sheetData>
  <mergeCells count="5">
    <mergeCell ref="B3:G3"/>
    <mergeCell ref="B5:C5"/>
    <mergeCell ref="D5:I5"/>
    <mergeCell ref="B9:I9"/>
    <mergeCell ref="C939:G939"/>
  </mergeCells>
  <dataValidations disablePrompts="1" count="1">
    <dataValidation type="list" allowBlank="1" showInputMessage="1" showErrorMessage="1" sqref="C441 C437 C439 C432 C445:C446 C369:C378 C380:C384 C434" xr:uid="{00000000-0002-0000-0100-000000000000}">
      <formula1>#REF!</formula1>
    </dataValidation>
  </dataValidations>
  <hyperlinks>
    <hyperlink ref="B22" location="'PU 2.1.'!A1" display="2.1" xr:uid="{00000000-0004-0000-0100-000000000000}"/>
    <hyperlink ref="B30" location="'PU 3.1.1'!A1" display="3.1.1" xr:uid="{00000000-0004-0000-0100-000001000000}"/>
    <hyperlink ref="B50" location="'PU 4.1.1.1'!A1" display="4.1.1.1" xr:uid="{00000000-0004-0000-0100-000002000000}"/>
    <hyperlink ref="B67" location="'PU 6.1.1'!A1" display="6.1.1" xr:uid="{00000000-0004-0000-0100-000003000000}"/>
    <hyperlink ref="B76" location="'PU 7.1.2.1'!A1" display="7.1.2.1" xr:uid="{00000000-0004-0000-0100-000004000000}"/>
    <hyperlink ref="B80" location="'PU 7.2.1'!A1" display="7.2.1" xr:uid="{00000000-0004-0000-0100-000005000000}"/>
    <hyperlink ref="B90" location="'PU 8.1.1'!A1" display="8.1.1" xr:uid="{00000000-0004-0000-0100-000006000000}"/>
    <hyperlink ref="B101" location="'PU 9.1.1'!A1" display="9.1.1" xr:uid="{00000000-0004-0000-0100-000007000000}"/>
    <hyperlink ref="B183" location="'PU 14.4'!A1" display="14.4" xr:uid="{00000000-0004-0000-0100-000008000000}"/>
    <hyperlink ref="B197" location="'PU 15.5.1'!A1" display="15.5.1" xr:uid="{00000000-0004-0000-0100-000009000000}"/>
    <hyperlink ref="B161" location="'PU 13.1'!A1" display="13.1" xr:uid="{00000000-0004-0000-0100-00000A000000}"/>
    <hyperlink ref="B122" location="'PU 12.1'!A1" display="12.1,1" xr:uid="{00000000-0004-0000-0100-00000B000000}"/>
    <hyperlink ref="B167" location="'PU 13.4.1.1'!A1" display="13.4.1.1" xr:uid="{00000000-0004-0000-0100-00000C000000}"/>
    <hyperlink ref="B170" location="'PU 13.4.2.1'!A1" display="13.4.2.1" xr:uid="{00000000-0004-0000-0100-00000D000000}"/>
    <hyperlink ref="B294" location="'PU 21.1'!A1" display="21.1" xr:uid="{00000000-0004-0000-0100-00000E000000}"/>
    <hyperlink ref="B190" location="'PU 15.2'!A1" display="15.2" xr:uid="{00000000-0004-0000-0100-00000F000000}"/>
    <hyperlink ref="B60" location="'PU 5.1.1'!A1" display="5.1.1" xr:uid="{00000000-0004-0000-0100-000010000000}"/>
    <hyperlink ref="B263" location="'PU 19.1.3'!A1" display="19.1.3" xr:uid="{00000000-0004-0000-0100-000011000000}"/>
    <hyperlink ref="B214" location="'PU 17.1.1'!A1" display="17.1.1" xr:uid="{00000000-0004-0000-0100-000012000000}"/>
    <hyperlink ref="B224" location="'PU 17.2.1'!A1" display="17.2.1" xr:uid="{00000000-0004-0000-0100-000013000000}"/>
    <hyperlink ref="B31" location="'PU 3.1.2'!A1" display="3.1.2" xr:uid="{00000000-0004-0000-0100-000014000000}"/>
    <hyperlink ref="B32" location="'PU 3.1.3'!A1" display="3.1.3" xr:uid="{00000000-0004-0000-0100-000015000000}"/>
    <hyperlink ref="B33" location="'PU 3.1.4'!A1" display="3.1.4" xr:uid="{00000000-0004-0000-0100-000016000000}"/>
    <hyperlink ref="B56" location="'PU 4.1.2.1'!A1" display="4.1.2.1" xr:uid="{00000000-0004-0000-0100-000017000000}"/>
    <hyperlink ref="B51:B54" location="'PU 3.2.2.1'!A1" display="3.2.2.1" xr:uid="{00000000-0004-0000-0100-000018000000}"/>
    <hyperlink ref="B61:B63" location="'PU 3.2.4.1'!A1" display="3.2.4.1" xr:uid="{00000000-0004-0000-0100-000019000000}"/>
    <hyperlink ref="B86" location="'PU 7.3'!A1" display="7.3" xr:uid="{00000000-0004-0000-0100-00001A000000}"/>
    <hyperlink ref="B81:B84" location="'PU 6.2.3'!A1" display="6.2.3" xr:uid="{00000000-0004-0000-0100-00001B000000}"/>
    <hyperlink ref="B97" location="'PU 8.2'!A1" display="8.2" xr:uid="{00000000-0004-0000-0100-00001C000000}"/>
    <hyperlink ref="B102" location="'PU 9.2'!A1" display="9.2" xr:uid="{00000000-0004-0000-0100-00001D000000}"/>
    <hyperlink ref="B105" location="'PU 10.1'!A1" display="10.1" xr:uid="{00000000-0004-0000-0100-00001E000000}"/>
    <hyperlink ref="B106" location="'PU 10.2'!A1" display="10.2" xr:uid="{00000000-0004-0000-0100-00001F000000}"/>
    <hyperlink ref="B111" location="'PU 11.2'!A1" display="11.2" xr:uid="{00000000-0004-0000-0100-000020000000}"/>
    <hyperlink ref="B110" location="'PU 11.1'!A1" display="11.1" xr:uid="{00000000-0004-0000-0100-000021000000}"/>
    <hyperlink ref="B135" location="'PU 12.7.1'!A1" display="12.7.1" xr:uid="{00000000-0004-0000-0100-000022000000}"/>
    <hyperlink ref="B136" location="'PU 12.7.2'!A1" display="12.7.2" xr:uid="{00000000-0004-0000-0100-000023000000}"/>
    <hyperlink ref="B138" location="'PU 12.8.1'!A1" display="12.8.1" xr:uid="{00000000-0004-0000-0100-000024000000}"/>
    <hyperlink ref="B141" location="'PU 12.11.'!A1" display="12.11" xr:uid="{00000000-0004-0000-0100-000025000000}"/>
    <hyperlink ref="B133" location="'PU 12.6'!A1" display="12.6" xr:uid="{00000000-0004-0000-0100-000026000000}"/>
    <hyperlink ref="B142" location="'PU 12.12'!A1" display="12.12" xr:uid="{00000000-0004-0000-0100-000027000000}"/>
    <hyperlink ref="B171" location="'PU 13.4.3'!A1" display="13.4.3" xr:uid="{00000000-0004-0000-0100-000028000000}"/>
    <hyperlink ref="B172" location="'PU 13.4.4'!A1" display="13.4.4" xr:uid="{00000000-0004-0000-0100-000029000000}"/>
    <hyperlink ref="B173" location="'PU 13.4.5'!A1" display="13.4.5" xr:uid="{00000000-0004-0000-0100-00002A000000}"/>
    <hyperlink ref="B174" location="'PU 13.4.6'!A1" display="13.4.6" xr:uid="{00000000-0004-0000-0100-00002B000000}"/>
    <hyperlink ref="B176" location="'PU 13.6.'!A1" display="13.6" xr:uid="{00000000-0004-0000-0100-00002C000000}"/>
    <hyperlink ref="B180" location="'PU 14.1'!A1" display="14.1" xr:uid="{00000000-0004-0000-0100-00002D000000}"/>
    <hyperlink ref="B181" location="'PU 14.2'!A1" display="14.2" xr:uid="{00000000-0004-0000-0100-00002E000000}"/>
    <hyperlink ref="B184" location="'PU 14.5'!A1" display="14.5" xr:uid="{00000000-0004-0000-0100-00002F000000}"/>
    <hyperlink ref="B189" location="'PU 15.1'!A1" display="15.1" xr:uid="{00000000-0004-0000-0100-000030000000}"/>
    <hyperlink ref="B201" location="'PU 15.6.1'!A1" display="15.6.1" xr:uid="{00000000-0004-0000-0100-000031000000}"/>
    <hyperlink ref="B210" location="'PU 16.3.'!A1" display="16.3" xr:uid="{00000000-0004-0000-0100-000032000000}"/>
    <hyperlink ref="B216:B222" location="'PU 20.1.6.2'!A1" display="20.1.6.2" xr:uid="{00000000-0004-0000-0100-000033000000}"/>
    <hyperlink ref="B226:B231" location="'PU 20.1.1.4.1'!A1" display="20.1.1.4.1" xr:uid="{00000000-0004-0000-0100-000034000000}"/>
    <hyperlink ref="B261" location="'PU 19.1.1'!A1" display="19.1.1" xr:uid="{00000000-0004-0000-0100-000035000000}"/>
    <hyperlink ref="B267" location="'PU 19.2.1'!A1" display="19.2.1" xr:uid="{00000000-0004-0000-0100-000036000000}"/>
    <hyperlink ref="B275" location="'PU 20.2.2'!A1" display="20.2.2" xr:uid="{00000000-0004-0000-0100-000037000000}"/>
    <hyperlink ref="B23:B26" location="'PU 1.4.4.1'!A1" display="1.4.4.1" xr:uid="{00000000-0004-0000-0100-000038000000}"/>
    <hyperlink ref="B23" location="'PU 2.2'!A1" display="2.2" xr:uid="{00000000-0004-0000-0100-000039000000}"/>
    <hyperlink ref="B24" location="'PU 2.3'!A1" display="2.3" xr:uid="{00000000-0004-0000-0100-00003A000000}"/>
    <hyperlink ref="B25" location="'PU 2.4'!A1" display="2.4" xr:uid="{00000000-0004-0000-0100-00003B000000}"/>
    <hyperlink ref="B26" location="'PU 2.5'!A1" display="2.5" xr:uid="{00000000-0004-0000-0100-00003C000000}"/>
    <hyperlink ref="B34" location="'PU 3.1.5'!A1" display="3.1.5" xr:uid="{00000000-0004-0000-0100-00003D000000}"/>
    <hyperlink ref="B35" location="'PU 3.1.6.1'!A1" display="3.1.6.1" xr:uid="{00000000-0004-0000-0100-00003E000000}"/>
    <hyperlink ref="B36" location="'PU 3.1.6.2'!A1" display="3.1.6.2" xr:uid="{00000000-0004-0000-0100-00003F000000}"/>
    <hyperlink ref="B37" location="'PU 3.1.6.3'!A1" display="3.1.6.3" xr:uid="{00000000-0004-0000-0100-000040000000}"/>
    <hyperlink ref="B38" location="'PU 3.1.7'!A1" display="3.1.7" xr:uid="{00000000-0004-0000-0100-000041000000}"/>
    <hyperlink ref="B39" location="'PU 3.1.8'!A1" display="3.1.8" xr:uid="{00000000-0004-0000-0100-000042000000}"/>
    <hyperlink ref="B51" location="'PU 4.1.1.2'!A1" display="4.1.1.2" xr:uid="{00000000-0004-0000-0100-000043000000}"/>
    <hyperlink ref="B52" location="'PU 4.1.1.3'!A1" display="4.1.1.3" xr:uid="{00000000-0004-0000-0100-000044000000}"/>
    <hyperlink ref="B53" location="'PU 4.1.1.4'!A1" display="4.1.1.4" xr:uid="{00000000-0004-0000-0100-000045000000}"/>
    <hyperlink ref="B54" location="'PU 4.1.1.5'!A1" display="4.1.1.5" xr:uid="{00000000-0004-0000-0100-000046000000}"/>
    <hyperlink ref="B61" location="'PU 5.1.2'!A1" display="5.1.2" xr:uid="{00000000-0004-0000-0100-000047000000}"/>
    <hyperlink ref="B62" location="'PU 5.1.3'!A1" display="5.1.3" xr:uid="{00000000-0004-0000-0100-000048000000}"/>
    <hyperlink ref="B63" location="'PU 5.1.4'!A1" display="5.1.4" xr:uid="{00000000-0004-0000-0100-000049000000}"/>
    <hyperlink ref="B81" location="'PU 7.2.2'!A1" display="7.2.2" xr:uid="{00000000-0004-0000-0100-00004A000000}"/>
    <hyperlink ref="B82" location="'PU 7.2.3'!A1" display="7.2.3" xr:uid="{00000000-0004-0000-0100-00004B000000}"/>
    <hyperlink ref="B84" location="'PU 7.2.5'!A1" display="7.2.5" xr:uid="{00000000-0004-0000-0100-00004C000000}"/>
    <hyperlink ref="B91" location="'PU 8.1.2'!A1" display="8.1.2" xr:uid="{00000000-0004-0000-0100-00004D000000}"/>
    <hyperlink ref="B92" location="'PU 8.1.3'!A1" display="8.1.3" xr:uid="{00000000-0004-0000-0100-00004E000000}"/>
    <hyperlink ref="B112" location="'PU 11.3'!A1" display="11.3" xr:uid="{00000000-0004-0000-0100-00004F000000}"/>
    <hyperlink ref="B114" location="'PU 11.4.1'!A1" display="11.4.1" xr:uid="{00000000-0004-0000-0100-000050000000}"/>
    <hyperlink ref="B116" location="'PU 11.5'!A1" display="11.5" xr:uid="{00000000-0004-0000-0100-000051000000}"/>
    <hyperlink ref="B216" location="'PU 17.1.3'!A1" display="17.1.3" xr:uid="{00000000-0004-0000-0100-000052000000}"/>
    <hyperlink ref="B215" location="'PU 17.1.2'!A1" display="17.1.2" xr:uid="{00000000-0004-0000-0100-000053000000}"/>
    <hyperlink ref="B217" location="'PU 17.1.4'!A1" display="17.1.4" xr:uid="{00000000-0004-0000-0100-000054000000}"/>
    <hyperlink ref="B219" location="'PU 17.1.6'!A1" display="17.1.6" xr:uid="{00000000-0004-0000-0100-000055000000}"/>
    <hyperlink ref="B221" location="'PU 17.1.8'!A1" display="17.1.8" xr:uid="{00000000-0004-0000-0100-000056000000}"/>
    <hyperlink ref="B226" location="'PU 17.2.3'!A1" display="17.2.3" xr:uid="{00000000-0004-0000-0100-000057000000}"/>
    <hyperlink ref="B225" location="'PU 17.2.2'!A1" display="17.2.2" xr:uid="{00000000-0004-0000-0100-000058000000}"/>
    <hyperlink ref="B227" location="'PU 17.2.4'!A1" display="17.2.4" xr:uid="{00000000-0004-0000-0100-000059000000}"/>
    <hyperlink ref="B228" location="'PU 17.2.5'!A1" display="17.2.5" xr:uid="{00000000-0004-0000-0100-00005A000000}"/>
    <hyperlink ref="B74" location="'PU 7.1.1'!A1" display="7.1.1" xr:uid="{00000000-0004-0000-0100-00005B000000}"/>
    <hyperlink ref="B78" location="'PU 7.1.4'!A1" display="7.1.4" xr:uid="{00000000-0004-0000-0100-00005C000000}"/>
    <hyperlink ref="B77" location="'PU 7.1.3'!A1" display="7.1.3" xr:uid="{00000000-0004-0000-0100-00005D000000}"/>
    <hyperlink ref="B83" location="'PU 7.2.4'!A1" display="7.2.4" xr:uid="{00000000-0004-0000-0100-00005E000000}"/>
    <hyperlink ref="B85" location="'PU 7.2.6'!A1" display="7.2.6" xr:uid="{00000000-0004-0000-0100-00005F000000}"/>
    <hyperlink ref="B139" location="'PU 12.9.'!A1" display="12.9" xr:uid="{00000000-0004-0000-0100-000060000000}"/>
    <hyperlink ref="B140" location="'PU 12.10'!A1" display="12.10" xr:uid="{00000000-0004-0000-0100-000061000000}"/>
    <hyperlink ref="B143" location="'PU 12.13.'!A1" display="12.13" xr:uid="{00000000-0004-0000-0100-000062000000}"/>
    <hyperlink ref="B175" location="'PU 13.5.'!A1" display="13.5" xr:uid="{00000000-0004-0000-0100-000063000000}"/>
    <hyperlink ref="B177" location="'PU 13.7'!A1" display="13.7" xr:uid="{00000000-0004-0000-0100-000064000000}"/>
    <hyperlink ref="B218" location="'PU 17.1.5'!A1" display="17.1.5" xr:uid="{00000000-0004-0000-0100-000065000000}"/>
    <hyperlink ref="B229" location="'PU 17.2.6'!A1" display="17.2.6" xr:uid="{00000000-0004-0000-0100-000066000000}"/>
    <hyperlink ref="B264" location="'PU 19.1.4'!A1" display="19.1.4" xr:uid="{00000000-0004-0000-0100-000067000000}"/>
    <hyperlink ref="B262" location="'PU 19.1.2'!A1" display="19.1.2" xr:uid="{00000000-0004-0000-0100-000068000000}"/>
    <hyperlink ref="B272" location="'PU 20.1.'!A1" display="20.1" xr:uid="{00000000-0004-0000-0100-000069000000}"/>
    <hyperlink ref="B118" location="'PU 11.7'!A1" display="11.7" xr:uid="{00000000-0004-0000-0100-00006A000000}"/>
    <hyperlink ref="B131" location="'PU 6.2.3'!A1" display="6.2.3" xr:uid="{00000000-0004-0000-0100-00006B000000}"/>
    <hyperlink ref="B132" location="'PU 6.2.3'!A1" display="6.2.3" xr:uid="{00000000-0004-0000-0100-00006C000000}"/>
    <hyperlink ref="B208" location="'PU 16.1'!A1" display="16.1" xr:uid="{00000000-0004-0000-0100-00006D000000}"/>
    <hyperlink ref="B222" location="'PU 17.1.9'!A1" display="17.1.9" xr:uid="{00000000-0004-0000-0100-00006E000000}"/>
    <hyperlink ref="B269" location="'PU 6.2.3'!A1" display="6.2.3" xr:uid="{00000000-0004-0000-0100-00006F000000}"/>
    <hyperlink ref="B276" location="'PU 6.2.3'!A1" display="6.2.3" xr:uid="{00000000-0004-0000-0100-000070000000}"/>
    <hyperlink ref="B282" location="'PU 20.5'!A1" display="20.5" xr:uid="{00000000-0004-0000-0100-000071000000}"/>
    <hyperlink ref="B283" location="'PU 20.6'!A1" display="20.6" xr:uid="{00000000-0004-0000-0100-000072000000}"/>
    <hyperlink ref="B284" location="'PU 20.7'!A1" display="20.7" xr:uid="{00000000-0004-0000-0100-000073000000}"/>
    <hyperlink ref="B295" location="'PU 21.2'!A1" display="21.2" xr:uid="{00000000-0004-0000-0100-000074000000}"/>
    <hyperlink ref="B296" location="'PU 6.2.3'!A1" display="6.2.3" xr:uid="{00000000-0004-0000-0100-000075000000}"/>
    <hyperlink ref="B151" location="'PU 12.17'!A1" display="12.17" xr:uid="{00000000-0004-0000-0100-000076000000}"/>
    <hyperlink ref="B163" location="'PU 6.2.3'!A1" display="6.2.3" xr:uid="{00000000-0004-0000-0100-000077000000}"/>
    <hyperlink ref="B93" location="'PU 8.1.4'!A1" display="8.1.4" xr:uid="{00000000-0004-0000-0100-000078000000}"/>
    <hyperlink ref="B69" location="'PU 6.2'!A1" display="6.2" xr:uid="{00000000-0004-0000-0100-000079000000}"/>
    <hyperlink ref="B107" location="'PU 10.3'!A1" display="10.3" xr:uid="{00000000-0004-0000-0100-00007A000000}"/>
    <hyperlink ref="B233" location="'PU 17.3.'!A1" display="17.3" xr:uid="{00000000-0004-0000-0100-00007B000000}"/>
    <hyperlink ref="B119" location="'PU 11.8'!A1" display="11.8" xr:uid="{00000000-0004-0000-0100-00007C000000}"/>
    <hyperlink ref="B168" location="'PU 13.4.1.2.'!A1" display="13.4.1.2" xr:uid="{00000000-0004-0000-0100-00007D000000}"/>
    <hyperlink ref="B124" location="'PU 12.2.1.'!A1" display="12.2.1" xr:uid="{00000000-0004-0000-0100-00007E000000}"/>
    <hyperlink ref="B209" location="'PU 16.2'!A1" display="16.2" xr:uid="{00000000-0004-0000-0100-00007F000000}"/>
    <hyperlink ref="B220" location="'PU 17.1.7'!A1" display="17.1.7" xr:uid="{00000000-0004-0000-0100-000080000000}"/>
    <hyperlink ref="B115" location="'PU 11.4.2'!A1" display="11.4.2" xr:uid="{00000000-0004-0000-0100-000081000000}"/>
    <hyperlink ref="B117" location="'PU 11.6'!A1" display="11.6" xr:uid="{00000000-0004-0000-0100-000082000000}"/>
    <hyperlink ref="B191" location="'PU 15.3'!A1" display="15.3" xr:uid="{00000000-0004-0000-0100-000083000000}"/>
    <hyperlink ref="B232" location="'PU 20.1.1.4.1'!A1" display="20.1.1.4.1" xr:uid="{00000000-0004-0000-0100-000084000000}"/>
    <hyperlink ref="B281" location="'PU 20.4.'!A1" display="20.4" xr:uid="{00000000-0004-0000-0100-000085000000}"/>
    <hyperlink ref="B127" location="'PU 12.3.1'!A1" display="12.3.1" xr:uid="{00000000-0004-0000-0100-000086000000}"/>
    <hyperlink ref="B128" location="'PU 12.3.2'!A1" display="12.3.2" xr:uid="{00000000-0004-0000-0100-000087000000}"/>
    <hyperlink ref="B287" location="'PU 20.5'!A1" display="20.5" xr:uid="{00000000-0004-0000-0100-000088000000}"/>
    <hyperlink ref="B286" location="'PU 20.4.'!A1" display="20.4" xr:uid="{00000000-0004-0000-0100-000089000000}"/>
    <hyperlink ref="B198" location="'PU 15.5.1'!A1" display="15.5.1" xr:uid="{00000000-0004-0000-0100-00008A000000}"/>
    <hyperlink ref="B199" location="'PU 15.5.2'!A1" display="15.5.2" xr:uid="{00000000-0004-0000-0100-00008B000000}"/>
    <hyperlink ref="B192" location="'PU 15.4'!A1" display="15.4" xr:uid="{00000000-0004-0000-0100-00008C000000}"/>
    <hyperlink ref="B185" location="'PU 14.1'!A1" display="14.1" xr:uid="{00000000-0004-0000-0100-00008D000000}"/>
    <hyperlink ref="B149" location="'PU 12.16'!A1" display="12.16" xr:uid="{00000000-0004-0000-0100-00008E000000}"/>
    <hyperlink ref="B45" location="'PU 3.1.8'!A1" display="3.1.8" xr:uid="{00000000-0004-0000-0100-00008F000000}"/>
    <hyperlink ref="B204" location="'PU 15.6.1'!A1" display="15.6.1" xr:uid="{00000000-0004-0000-0100-000090000000}"/>
    <hyperlink ref="B905" location="'PU 2.1.'!A1" display="2.1" xr:uid="{00000000-0004-0000-0100-000091000000}"/>
    <hyperlink ref="B911" location="'PU 3.1.1'!A1" display="3.1.1" xr:uid="{00000000-0004-0000-0100-000092000000}"/>
    <hyperlink ref="B906:B909" location="'PU 2.1.'!A1" display="2.1" xr:uid="{00000000-0004-0000-0100-000093000000}"/>
    <hyperlink ref="B912:B915" location="'PU 3.1.1'!A1" display="3.1.1" xr:uid="{00000000-0004-0000-0100-000094000000}"/>
    <hyperlink ref="B144:B147" location="'PU 12.13.'!A1" display="12.13" xr:uid="{00000000-0004-0000-0100-000095000000}"/>
    <hyperlink ref="B152:B158" location="'PU 12.17'!A1" display="12.17" xr:uid="{00000000-0004-0000-0100-000096000000}"/>
    <hyperlink ref="B265" location="'PU 19.1.4'!A1" display="19.1.4" xr:uid="{00000000-0004-0000-0100-000097000000}"/>
  </hyperlinks>
  <pageMargins left="0.23622047244094491" right="0.23622047244094491" top="0.74803149606299213" bottom="0.74803149606299213" header="0.31496062992125984" footer="0.31496062992125984"/>
  <pageSetup paperSize="9" scale="50" fitToHeight="20" orientation="portrait" r:id="rId1"/>
  <rowBreaks count="7" manualBreakCount="7">
    <brk id="86" min="1" max="10" man="1"/>
    <brk id="177" min="1" max="10" man="1"/>
    <brk id="269" min="1" max="10" man="1"/>
    <brk id="378" min="1" max="10" man="1"/>
    <brk id="489" min="1" max="10" man="1"/>
    <brk id="719" min="1" max="10" man="1"/>
    <brk id="825" min="1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D671"/>
  <sheetViews>
    <sheetView topLeftCell="A357" workbookViewId="0">
      <selection activeCell="A397" sqref="A397:XFD397"/>
    </sheetView>
  </sheetViews>
  <sheetFormatPr baseColWidth="10" defaultColWidth="10.81640625" defaultRowHeight="14.5" x14ac:dyDescent="0.35"/>
  <cols>
    <col min="1" max="16384" width="10.81640625" style="209"/>
  </cols>
  <sheetData>
    <row r="1" spans="1:3" x14ac:dyDescent="0.35">
      <c r="A1" s="209" t="s">
        <v>1866</v>
      </c>
    </row>
    <row r="2" spans="1:3" x14ac:dyDescent="0.35">
      <c r="A2" s="212">
        <v>44927</v>
      </c>
      <c r="B2" s="211">
        <v>35122.26</v>
      </c>
      <c r="C2" s="211"/>
    </row>
    <row r="3" spans="1:3" x14ac:dyDescent="0.35">
      <c r="A3" s="212">
        <v>44928</v>
      </c>
      <c r="B3" s="211">
        <v>35133.53</v>
      </c>
      <c r="C3" s="211">
        <f t="shared" ref="C3:C66" si="0">+B3-B2</f>
        <v>11.269999999996799</v>
      </c>
    </row>
    <row r="4" spans="1:3" x14ac:dyDescent="0.35">
      <c r="A4" s="212">
        <v>44929</v>
      </c>
      <c r="B4" s="211">
        <v>35144.81</v>
      </c>
      <c r="C4" s="211">
        <f t="shared" si="0"/>
        <v>11.279999999998836</v>
      </c>
    </row>
    <row r="5" spans="1:3" x14ac:dyDescent="0.35">
      <c r="A5" s="212">
        <v>44930</v>
      </c>
      <c r="B5" s="211">
        <v>35156.089999999997</v>
      </c>
      <c r="C5" s="211">
        <f t="shared" si="0"/>
        <v>11.279999999998836</v>
      </c>
    </row>
    <row r="6" spans="1:3" x14ac:dyDescent="0.35">
      <c r="A6" s="212">
        <v>44931</v>
      </c>
      <c r="B6" s="211">
        <v>35167.379999999997</v>
      </c>
      <c r="C6" s="211">
        <f t="shared" si="0"/>
        <v>11.290000000000873</v>
      </c>
    </row>
    <row r="7" spans="1:3" x14ac:dyDescent="0.35">
      <c r="A7" s="212">
        <v>44932</v>
      </c>
      <c r="B7" s="211">
        <v>35178.67</v>
      </c>
      <c r="C7" s="211">
        <f t="shared" si="0"/>
        <v>11.290000000000873</v>
      </c>
    </row>
    <row r="8" spans="1:3" x14ac:dyDescent="0.35">
      <c r="A8" s="212">
        <v>44933</v>
      </c>
      <c r="B8" s="211">
        <v>35189.96</v>
      </c>
      <c r="C8" s="211">
        <f t="shared" si="0"/>
        <v>11.290000000000873</v>
      </c>
    </row>
    <row r="9" spans="1:3" x14ac:dyDescent="0.35">
      <c r="A9" s="212">
        <v>44934</v>
      </c>
      <c r="B9" s="211">
        <v>35201.26</v>
      </c>
      <c r="C9" s="211">
        <f t="shared" si="0"/>
        <v>11.30000000000291</v>
      </c>
    </row>
    <row r="10" spans="1:3" x14ac:dyDescent="0.35">
      <c r="A10" s="212">
        <v>44935</v>
      </c>
      <c r="B10" s="211">
        <v>35212.559999999998</v>
      </c>
      <c r="C10" s="211">
        <f t="shared" si="0"/>
        <v>11.299999999995634</v>
      </c>
    </row>
    <row r="11" spans="1:3" x14ac:dyDescent="0.35">
      <c r="A11" s="212">
        <v>44936</v>
      </c>
      <c r="B11" s="211">
        <v>35215.96</v>
      </c>
      <c r="C11" s="211">
        <f t="shared" si="0"/>
        <v>3.4000000000014552</v>
      </c>
    </row>
    <row r="12" spans="1:3" x14ac:dyDescent="0.35">
      <c r="A12" s="212">
        <v>44937</v>
      </c>
      <c r="B12" s="211">
        <v>35219.370000000003</v>
      </c>
      <c r="C12" s="211">
        <f t="shared" si="0"/>
        <v>3.4100000000034925</v>
      </c>
    </row>
    <row r="13" spans="1:3" x14ac:dyDescent="0.35">
      <c r="A13" s="212">
        <v>44938</v>
      </c>
      <c r="B13" s="211">
        <v>35222.769999999997</v>
      </c>
      <c r="C13" s="211">
        <f t="shared" si="0"/>
        <v>3.3999999999941792</v>
      </c>
    </row>
    <row r="14" spans="1:3" x14ac:dyDescent="0.35">
      <c r="A14" s="212">
        <v>44939</v>
      </c>
      <c r="B14" s="211">
        <v>35226.17</v>
      </c>
      <c r="C14" s="211">
        <f t="shared" si="0"/>
        <v>3.4000000000014552</v>
      </c>
    </row>
    <row r="15" spans="1:3" x14ac:dyDescent="0.35">
      <c r="A15" s="212">
        <v>44940</v>
      </c>
      <c r="B15" s="211">
        <v>35229.58</v>
      </c>
      <c r="C15" s="211">
        <f t="shared" si="0"/>
        <v>3.4100000000034925</v>
      </c>
    </row>
    <row r="16" spans="1:3" x14ac:dyDescent="0.35">
      <c r="A16" s="212">
        <v>44941</v>
      </c>
      <c r="B16" s="211">
        <v>35232.980000000003</v>
      </c>
      <c r="C16" s="211">
        <f t="shared" si="0"/>
        <v>3.4000000000014552</v>
      </c>
    </row>
    <row r="17" spans="1:3" x14ac:dyDescent="0.35">
      <c r="A17" s="212">
        <v>44942</v>
      </c>
      <c r="B17" s="211">
        <v>35236.39</v>
      </c>
      <c r="C17" s="211">
        <f t="shared" si="0"/>
        <v>3.4099999999962165</v>
      </c>
    </row>
    <row r="18" spans="1:3" x14ac:dyDescent="0.35">
      <c r="A18" s="212">
        <v>44943</v>
      </c>
      <c r="B18" s="211">
        <v>35239.79</v>
      </c>
      <c r="C18" s="211">
        <f t="shared" si="0"/>
        <v>3.4000000000014552</v>
      </c>
    </row>
    <row r="19" spans="1:3" x14ac:dyDescent="0.35">
      <c r="A19" s="212">
        <v>44944</v>
      </c>
      <c r="B19" s="211">
        <v>35243.199999999997</v>
      </c>
      <c r="C19" s="211">
        <f t="shared" si="0"/>
        <v>3.4099999999962165</v>
      </c>
    </row>
    <row r="20" spans="1:3" x14ac:dyDescent="0.35">
      <c r="A20" s="212">
        <v>44945</v>
      </c>
      <c r="B20" s="211">
        <v>35246.6</v>
      </c>
      <c r="C20" s="211">
        <f t="shared" si="0"/>
        <v>3.4000000000014552</v>
      </c>
    </row>
    <row r="21" spans="1:3" x14ac:dyDescent="0.35">
      <c r="A21" s="212">
        <v>44946</v>
      </c>
      <c r="B21" s="211">
        <v>35250.01</v>
      </c>
      <c r="C21" s="211">
        <f t="shared" si="0"/>
        <v>3.4100000000034925</v>
      </c>
    </row>
    <row r="22" spans="1:3" x14ac:dyDescent="0.35">
      <c r="A22" s="212">
        <v>44947</v>
      </c>
      <c r="B22" s="211">
        <v>35253.410000000003</v>
      </c>
      <c r="C22" s="211">
        <f t="shared" si="0"/>
        <v>3.4000000000014552</v>
      </c>
    </row>
    <row r="23" spans="1:3" x14ac:dyDescent="0.35">
      <c r="A23" s="212">
        <v>44948</v>
      </c>
      <c r="B23" s="211">
        <v>35256.82</v>
      </c>
      <c r="C23" s="211">
        <f t="shared" si="0"/>
        <v>3.4099999999962165</v>
      </c>
    </row>
    <row r="24" spans="1:3" x14ac:dyDescent="0.35">
      <c r="A24" s="212">
        <v>44949</v>
      </c>
      <c r="B24" s="211">
        <v>35260.230000000003</v>
      </c>
      <c r="C24" s="211">
        <f t="shared" si="0"/>
        <v>3.4100000000034925</v>
      </c>
    </row>
    <row r="25" spans="1:3" x14ac:dyDescent="0.35">
      <c r="A25" s="212">
        <v>44950</v>
      </c>
      <c r="B25" s="211">
        <v>35263.64</v>
      </c>
      <c r="C25" s="211">
        <f t="shared" si="0"/>
        <v>3.4099999999962165</v>
      </c>
    </row>
    <row r="26" spans="1:3" x14ac:dyDescent="0.35">
      <c r="A26" s="212">
        <v>44951</v>
      </c>
      <c r="B26" s="211">
        <v>35267.040000000001</v>
      </c>
      <c r="C26" s="211">
        <f t="shared" si="0"/>
        <v>3.4000000000014552</v>
      </c>
    </row>
    <row r="27" spans="1:3" x14ac:dyDescent="0.35">
      <c r="A27" s="212">
        <v>44952</v>
      </c>
      <c r="B27" s="211">
        <v>35270.449999999997</v>
      </c>
      <c r="C27" s="211">
        <f t="shared" si="0"/>
        <v>3.4099999999962165</v>
      </c>
    </row>
    <row r="28" spans="1:3" x14ac:dyDescent="0.35">
      <c r="A28" s="212">
        <v>44953</v>
      </c>
      <c r="B28" s="211">
        <v>35273.86</v>
      </c>
      <c r="C28" s="211">
        <f t="shared" si="0"/>
        <v>3.4100000000034925</v>
      </c>
    </row>
    <row r="29" spans="1:3" x14ac:dyDescent="0.35">
      <c r="A29" s="212">
        <v>44954</v>
      </c>
      <c r="B29" s="211">
        <v>35277.269999999997</v>
      </c>
      <c r="C29" s="211">
        <f t="shared" si="0"/>
        <v>3.4099999999962165</v>
      </c>
    </row>
    <row r="30" spans="1:3" x14ac:dyDescent="0.35">
      <c r="A30" s="212">
        <v>44955</v>
      </c>
      <c r="B30" s="211">
        <v>35280.68</v>
      </c>
      <c r="C30" s="211">
        <f t="shared" si="0"/>
        <v>3.4100000000034925</v>
      </c>
    </row>
    <row r="31" spans="1:3" x14ac:dyDescent="0.35">
      <c r="A31" s="212">
        <v>44956</v>
      </c>
      <c r="B31" s="211">
        <v>35284.089999999997</v>
      </c>
      <c r="C31" s="211">
        <f t="shared" si="0"/>
        <v>3.4099999999962165</v>
      </c>
    </row>
    <row r="32" spans="1:3" x14ac:dyDescent="0.35">
      <c r="A32" s="212">
        <v>44957</v>
      </c>
      <c r="B32" s="211">
        <v>35287.5</v>
      </c>
      <c r="C32" s="211">
        <f t="shared" si="0"/>
        <v>3.4100000000034925</v>
      </c>
    </row>
    <row r="33" spans="1:3" x14ac:dyDescent="0.35">
      <c r="A33" s="212">
        <v>44958</v>
      </c>
      <c r="B33" s="211">
        <v>35290.910000000003</v>
      </c>
      <c r="C33" s="211">
        <f t="shared" si="0"/>
        <v>3.4100000000034925</v>
      </c>
    </row>
    <row r="34" spans="1:3" x14ac:dyDescent="0.35">
      <c r="A34" s="212">
        <v>44959</v>
      </c>
      <c r="B34" s="211">
        <v>35294.32</v>
      </c>
      <c r="C34" s="211">
        <f t="shared" si="0"/>
        <v>3.4099999999962165</v>
      </c>
    </row>
    <row r="35" spans="1:3" x14ac:dyDescent="0.35">
      <c r="A35" s="212">
        <v>44960</v>
      </c>
      <c r="B35" s="211">
        <v>35297.730000000003</v>
      </c>
      <c r="C35" s="211">
        <f t="shared" si="0"/>
        <v>3.4100000000034925</v>
      </c>
    </row>
    <row r="36" spans="1:3" x14ac:dyDescent="0.35">
      <c r="A36" s="212">
        <v>44961</v>
      </c>
      <c r="B36" s="211">
        <v>35301.14</v>
      </c>
      <c r="C36" s="211">
        <f t="shared" si="0"/>
        <v>3.4099999999962165</v>
      </c>
    </row>
    <row r="37" spans="1:3" x14ac:dyDescent="0.35">
      <c r="A37" s="212">
        <v>44962</v>
      </c>
      <c r="B37" s="211">
        <v>35304.550000000003</v>
      </c>
      <c r="C37" s="211">
        <f t="shared" si="0"/>
        <v>3.4100000000034925</v>
      </c>
    </row>
    <row r="38" spans="1:3" x14ac:dyDescent="0.35">
      <c r="A38" s="212">
        <v>44963</v>
      </c>
      <c r="B38" s="211">
        <v>35307.96</v>
      </c>
      <c r="C38" s="211">
        <f t="shared" si="0"/>
        <v>3.4099999999962165</v>
      </c>
    </row>
    <row r="39" spans="1:3" x14ac:dyDescent="0.35">
      <c r="A39" s="212">
        <v>44964</v>
      </c>
      <c r="B39" s="211">
        <v>35311.370000000003</v>
      </c>
      <c r="C39" s="211">
        <f t="shared" si="0"/>
        <v>3.4100000000034925</v>
      </c>
    </row>
    <row r="40" spans="1:3" x14ac:dyDescent="0.35">
      <c r="A40" s="212">
        <v>44965</v>
      </c>
      <c r="B40" s="211">
        <v>35314.79</v>
      </c>
      <c r="C40" s="211">
        <f t="shared" si="0"/>
        <v>3.4199999999982538</v>
      </c>
    </row>
    <row r="41" spans="1:3" x14ac:dyDescent="0.35">
      <c r="A41" s="212">
        <v>44966</v>
      </c>
      <c r="B41" s="211">
        <v>35318.199999999997</v>
      </c>
      <c r="C41" s="211">
        <f t="shared" si="0"/>
        <v>3.4099999999962165</v>
      </c>
    </row>
    <row r="42" spans="1:3" x14ac:dyDescent="0.35">
      <c r="A42" s="212">
        <v>44967</v>
      </c>
      <c r="B42" s="211">
        <v>35328.25</v>
      </c>
      <c r="C42" s="211">
        <f t="shared" si="0"/>
        <v>10.05000000000291</v>
      </c>
    </row>
    <row r="43" spans="1:3" x14ac:dyDescent="0.35">
      <c r="A43" s="212">
        <v>44968</v>
      </c>
      <c r="B43" s="211">
        <v>35338.31</v>
      </c>
      <c r="C43" s="211">
        <f t="shared" si="0"/>
        <v>10.059999999997672</v>
      </c>
    </row>
    <row r="44" spans="1:3" x14ac:dyDescent="0.35">
      <c r="A44" s="212">
        <v>44969</v>
      </c>
      <c r="B44" s="211">
        <v>35348.370000000003</v>
      </c>
      <c r="C44" s="211">
        <f t="shared" si="0"/>
        <v>10.060000000004948</v>
      </c>
    </row>
    <row r="45" spans="1:3" x14ac:dyDescent="0.35">
      <c r="A45" s="212">
        <v>44970</v>
      </c>
      <c r="B45" s="211">
        <v>35358.43</v>
      </c>
      <c r="C45" s="211">
        <f t="shared" si="0"/>
        <v>10.059999999997672</v>
      </c>
    </row>
    <row r="46" spans="1:3" x14ac:dyDescent="0.35">
      <c r="A46" s="212">
        <v>44971</v>
      </c>
      <c r="B46" s="211">
        <v>35368.49</v>
      </c>
      <c r="C46" s="211">
        <f t="shared" si="0"/>
        <v>10.059999999997672</v>
      </c>
    </row>
    <row r="47" spans="1:3" x14ac:dyDescent="0.35">
      <c r="A47" s="212">
        <v>44972</v>
      </c>
      <c r="B47" s="211">
        <v>35378.559999999998</v>
      </c>
      <c r="C47" s="211">
        <f t="shared" si="0"/>
        <v>10.069999999999709</v>
      </c>
    </row>
    <row r="48" spans="1:3" x14ac:dyDescent="0.35">
      <c r="A48" s="212">
        <v>44973</v>
      </c>
      <c r="B48" s="211">
        <v>35388.629999999997</v>
      </c>
      <c r="C48" s="211">
        <f t="shared" si="0"/>
        <v>10.069999999999709</v>
      </c>
    </row>
    <row r="49" spans="1:3" x14ac:dyDescent="0.35">
      <c r="A49" s="212">
        <v>44974</v>
      </c>
      <c r="B49" s="211">
        <v>35398.699999999997</v>
      </c>
      <c r="C49" s="211">
        <f t="shared" si="0"/>
        <v>10.069999999999709</v>
      </c>
    </row>
    <row r="50" spans="1:3" x14ac:dyDescent="0.35">
      <c r="A50" s="212">
        <v>44975</v>
      </c>
      <c r="B50" s="211">
        <v>35408.769999999997</v>
      </c>
      <c r="C50" s="211">
        <f t="shared" si="0"/>
        <v>10.069999999999709</v>
      </c>
    </row>
    <row r="51" spans="1:3" x14ac:dyDescent="0.35">
      <c r="A51" s="212">
        <v>44976</v>
      </c>
      <c r="B51" s="211">
        <v>35418.85</v>
      </c>
      <c r="C51" s="211">
        <f t="shared" si="0"/>
        <v>10.080000000001746</v>
      </c>
    </row>
    <row r="52" spans="1:3" x14ac:dyDescent="0.35">
      <c r="A52" s="212">
        <v>44977</v>
      </c>
      <c r="B52" s="211">
        <v>35428.93</v>
      </c>
      <c r="C52" s="211">
        <f t="shared" si="0"/>
        <v>10.080000000001746</v>
      </c>
    </row>
    <row r="53" spans="1:3" x14ac:dyDescent="0.35">
      <c r="A53" s="212">
        <v>44978</v>
      </c>
      <c r="B53" s="211">
        <v>35439.019999999997</v>
      </c>
      <c r="C53" s="211">
        <f t="shared" si="0"/>
        <v>10.089999999996508</v>
      </c>
    </row>
    <row r="54" spans="1:3" x14ac:dyDescent="0.35">
      <c r="A54" s="212">
        <v>44979</v>
      </c>
      <c r="B54" s="211">
        <v>35449.1</v>
      </c>
      <c r="C54" s="211">
        <f t="shared" si="0"/>
        <v>10.080000000001746</v>
      </c>
    </row>
    <row r="55" spans="1:3" x14ac:dyDescent="0.35">
      <c r="A55" s="212">
        <v>44980</v>
      </c>
      <c r="B55" s="211">
        <v>35459.19</v>
      </c>
      <c r="C55" s="211">
        <f t="shared" si="0"/>
        <v>10.090000000003783</v>
      </c>
    </row>
    <row r="56" spans="1:3" x14ac:dyDescent="0.35">
      <c r="A56" s="212">
        <v>44981</v>
      </c>
      <c r="B56" s="211">
        <v>35469.279999999999</v>
      </c>
      <c r="C56" s="211">
        <f t="shared" si="0"/>
        <v>10.089999999996508</v>
      </c>
    </row>
    <row r="57" spans="1:3" x14ac:dyDescent="0.35">
      <c r="A57" s="212">
        <v>44982</v>
      </c>
      <c r="B57" s="211">
        <v>35479.379999999997</v>
      </c>
      <c r="C57" s="211">
        <f t="shared" si="0"/>
        <v>10.099999999998545</v>
      </c>
    </row>
    <row r="58" spans="1:3" x14ac:dyDescent="0.35">
      <c r="A58" s="212">
        <v>44983</v>
      </c>
      <c r="B58" s="211">
        <v>35489.480000000003</v>
      </c>
      <c r="C58" s="211">
        <f t="shared" si="0"/>
        <v>10.100000000005821</v>
      </c>
    </row>
    <row r="59" spans="1:3" x14ac:dyDescent="0.35">
      <c r="A59" s="212">
        <v>44984</v>
      </c>
      <c r="B59" s="211">
        <v>35499.58</v>
      </c>
      <c r="C59" s="211">
        <f t="shared" si="0"/>
        <v>10.099999999998545</v>
      </c>
    </row>
    <row r="60" spans="1:3" x14ac:dyDescent="0.35">
      <c r="A60" s="212">
        <v>44985</v>
      </c>
      <c r="B60" s="211">
        <v>35509.68</v>
      </c>
      <c r="C60" s="211">
        <f t="shared" si="0"/>
        <v>10.099999999998545</v>
      </c>
    </row>
    <row r="61" spans="1:3" x14ac:dyDescent="0.35">
      <c r="A61" s="212">
        <v>44986</v>
      </c>
      <c r="B61" s="211">
        <v>35519.79</v>
      </c>
      <c r="C61" s="211">
        <f t="shared" si="0"/>
        <v>10.110000000000582</v>
      </c>
    </row>
    <row r="62" spans="1:3" x14ac:dyDescent="0.35">
      <c r="A62" s="212">
        <v>44987</v>
      </c>
      <c r="B62" s="211">
        <v>35529.9</v>
      </c>
      <c r="C62" s="211">
        <f t="shared" si="0"/>
        <v>10.110000000000582</v>
      </c>
    </row>
    <row r="63" spans="1:3" x14ac:dyDescent="0.35">
      <c r="A63" s="212">
        <v>44988</v>
      </c>
      <c r="B63" s="211">
        <v>35540.01</v>
      </c>
      <c r="C63" s="211">
        <f t="shared" si="0"/>
        <v>10.110000000000582</v>
      </c>
    </row>
    <row r="64" spans="1:3" x14ac:dyDescent="0.35">
      <c r="A64" s="212">
        <v>44989</v>
      </c>
      <c r="B64" s="211">
        <v>35550.129999999997</v>
      </c>
      <c r="C64" s="211">
        <f t="shared" si="0"/>
        <v>10.119999999995343</v>
      </c>
    </row>
    <row r="65" spans="1:3" x14ac:dyDescent="0.35">
      <c r="A65" s="212">
        <v>44990</v>
      </c>
      <c r="B65" s="211">
        <v>35560.239999999998</v>
      </c>
      <c r="C65" s="211">
        <f t="shared" si="0"/>
        <v>10.110000000000582</v>
      </c>
    </row>
    <row r="66" spans="1:3" x14ac:dyDescent="0.35">
      <c r="A66" s="212">
        <v>44991</v>
      </c>
      <c r="B66" s="211">
        <v>35570.370000000003</v>
      </c>
      <c r="C66" s="211">
        <f t="shared" si="0"/>
        <v>10.130000000004657</v>
      </c>
    </row>
    <row r="67" spans="1:3" x14ac:dyDescent="0.35">
      <c r="A67" s="212">
        <v>44992</v>
      </c>
      <c r="B67" s="211">
        <v>35580.49</v>
      </c>
      <c r="C67" s="211">
        <f t="shared" ref="C67:C130" si="1">+B67-B66</f>
        <v>10.119999999995343</v>
      </c>
    </row>
    <row r="68" spans="1:3" x14ac:dyDescent="0.35">
      <c r="A68" s="212">
        <v>44993</v>
      </c>
      <c r="B68" s="211">
        <v>35590.620000000003</v>
      </c>
      <c r="C68" s="211">
        <f t="shared" si="1"/>
        <v>10.130000000004657</v>
      </c>
    </row>
    <row r="69" spans="1:3" x14ac:dyDescent="0.35">
      <c r="A69" s="212">
        <v>44994</v>
      </c>
      <c r="B69" s="211">
        <v>35600.75</v>
      </c>
      <c r="C69" s="211">
        <f t="shared" si="1"/>
        <v>10.129999999997381</v>
      </c>
    </row>
    <row r="70" spans="1:3" x14ac:dyDescent="0.35">
      <c r="A70" s="212">
        <v>44995</v>
      </c>
      <c r="B70" s="211">
        <v>35599.599999999999</v>
      </c>
      <c r="C70" s="211">
        <f t="shared" si="1"/>
        <v>-1.1500000000014552</v>
      </c>
    </row>
    <row r="71" spans="1:3" x14ac:dyDescent="0.35">
      <c r="A71" s="212">
        <v>44996</v>
      </c>
      <c r="B71" s="211">
        <v>35598.449999999997</v>
      </c>
      <c r="C71" s="211">
        <f t="shared" si="1"/>
        <v>-1.1500000000014552</v>
      </c>
    </row>
    <row r="72" spans="1:3" x14ac:dyDescent="0.35">
      <c r="A72" s="212">
        <v>44997</v>
      </c>
      <c r="B72" s="211">
        <v>35597.300000000003</v>
      </c>
      <c r="C72" s="211">
        <f t="shared" si="1"/>
        <v>-1.1499999999941792</v>
      </c>
    </row>
    <row r="73" spans="1:3" x14ac:dyDescent="0.35">
      <c r="A73" s="212">
        <v>44998</v>
      </c>
      <c r="B73" s="211">
        <v>35596.15</v>
      </c>
      <c r="C73" s="211">
        <f t="shared" si="1"/>
        <v>-1.1500000000014552</v>
      </c>
    </row>
    <row r="74" spans="1:3" x14ac:dyDescent="0.35">
      <c r="A74" s="212">
        <v>44999</v>
      </c>
      <c r="B74" s="211">
        <v>35595.01</v>
      </c>
      <c r="C74" s="211">
        <f t="shared" si="1"/>
        <v>-1.1399999999994179</v>
      </c>
    </row>
    <row r="75" spans="1:3" x14ac:dyDescent="0.35">
      <c r="A75" s="212">
        <v>45000</v>
      </c>
      <c r="B75" s="211">
        <v>35593.86</v>
      </c>
      <c r="C75" s="211">
        <f t="shared" si="1"/>
        <v>-1.1500000000014552</v>
      </c>
    </row>
    <row r="76" spans="1:3" x14ac:dyDescent="0.35">
      <c r="A76" s="212">
        <v>45001</v>
      </c>
      <c r="B76" s="211">
        <v>35592.71</v>
      </c>
      <c r="C76" s="211">
        <f t="shared" si="1"/>
        <v>-1.1500000000014552</v>
      </c>
    </row>
    <row r="77" spans="1:3" x14ac:dyDescent="0.35">
      <c r="A77" s="212">
        <v>45002</v>
      </c>
      <c r="B77" s="211">
        <v>35591.56</v>
      </c>
      <c r="C77" s="211">
        <f t="shared" si="1"/>
        <v>-1.1500000000014552</v>
      </c>
    </row>
    <row r="78" spans="1:3" x14ac:dyDescent="0.35">
      <c r="A78" s="212">
        <v>45003</v>
      </c>
      <c r="B78" s="211">
        <v>35590.410000000003</v>
      </c>
      <c r="C78" s="211">
        <f t="shared" si="1"/>
        <v>-1.1499999999941792</v>
      </c>
    </row>
    <row r="79" spans="1:3" x14ac:dyDescent="0.35">
      <c r="A79" s="212">
        <v>45004</v>
      </c>
      <c r="B79" s="211">
        <v>35589.26</v>
      </c>
      <c r="C79" s="211">
        <f t="shared" si="1"/>
        <v>-1.1500000000014552</v>
      </c>
    </row>
    <row r="80" spans="1:3" x14ac:dyDescent="0.35">
      <c r="A80" s="212">
        <v>45005</v>
      </c>
      <c r="B80" s="211">
        <v>35588.11</v>
      </c>
      <c r="C80" s="211">
        <f t="shared" si="1"/>
        <v>-1.1500000000014552</v>
      </c>
    </row>
    <row r="81" spans="1:3" x14ac:dyDescent="0.35">
      <c r="A81" s="212">
        <v>45006</v>
      </c>
      <c r="B81" s="211">
        <v>35586.959999999999</v>
      </c>
      <c r="C81" s="211">
        <f t="shared" si="1"/>
        <v>-1.1500000000014552</v>
      </c>
    </row>
    <row r="82" spans="1:3" x14ac:dyDescent="0.35">
      <c r="A82" s="212">
        <v>45007</v>
      </c>
      <c r="B82" s="211">
        <v>35585.82</v>
      </c>
      <c r="C82" s="211">
        <f t="shared" si="1"/>
        <v>-1.1399999999994179</v>
      </c>
    </row>
    <row r="83" spans="1:3" x14ac:dyDescent="0.35">
      <c r="A83" s="212">
        <v>45008</v>
      </c>
      <c r="B83" s="211">
        <v>35584.67</v>
      </c>
      <c r="C83" s="211">
        <f t="shared" si="1"/>
        <v>-1.1500000000014552</v>
      </c>
    </row>
    <row r="84" spans="1:3" x14ac:dyDescent="0.35">
      <c r="A84" s="212">
        <v>45009</v>
      </c>
      <c r="B84" s="211">
        <v>35583.519999999997</v>
      </c>
      <c r="C84" s="211">
        <f t="shared" si="1"/>
        <v>-1.1500000000014552</v>
      </c>
    </row>
    <row r="85" spans="1:3" x14ac:dyDescent="0.35">
      <c r="A85" s="212">
        <v>45010</v>
      </c>
      <c r="B85" s="211">
        <v>35582.370000000003</v>
      </c>
      <c r="C85" s="211">
        <f t="shared" si="1"/>
        <v>-1.1499999999941792</v>
      </c>
    </row>
    <row r="86" spans="1:3" x14ac:dyDescent="0.35">
      <c r="A86" s="212">
        <v>45011</v>
      </c>
      <c r="B86" s="211">
        <v>35581.22</v>
      </c>
      <c r="C86" s="211">
        <f t="shared" si="1"/>
        <v>-1.1500000000014552</v>
      </c>
    </row>
    <row r="87" spans="1:3" x14ac:dyDescent="0.35">
      <c r="A87" s="212">
        <v>45012</v>
      </c>
      <c r="B87" s="211">
        <v>35580.07</v>
      </c>
      <c r="C87" s="211">
        <f t="shared" si="1"/>
        <v>-1.1500000000014552</v>
      </c>
    </row>
    <row r="88" spans="1:3" x14ac:dyDescent="0.35">
      <c r="A88" s="212">
        <v>45013</v>
      </c>
      <c r="B88" s="211">
        <v>35578.93</v>
      </c>
      <c r="C88" s="211">
        <f t="shared" si="1"/>
        <v>-1.1399999999994179</v>
      </c>
    </row>
    <row r="89" spans="1:3" x14ac:dyDescent="0.35">
      <c r="A89" s="212">
        <v>45014</v>
      </c>
      <c r="B89" s="211">
        <v>35577.78</v>
      </c>
      <c r="C89" s="211">
        <f t="shared" si="1"/>
        <v>-1.1500000000014552</v>
      </c>
    </row>
    <row r="90" spans="1:3" x14ac:dyDescent="0.35">
      <c r="A90" s="212">
        <v>45015</v>
      </c>
      <c r="B90" s="211">
        <v>35576.629999999997</v>
      </c>
      <c r="C90" s="211">
        <f t="shared" si="1"/>
        <v>-1.1500000000014552</v>
      </c>
    </row>
    <row r="91" spans="1:3" x14ac:dyDescent="0.35">
      <c r="A91" s="212">
        <v>45016</v>
      </c>
      <c r="B91" s="211">
        <v>35575.480000000003</v>
      </c>
      <c r="C91" s="211">
        <f t="shared" si="1"/>
        <v>-1.1499999999941792</v>
      </c>
    </row>
    <row r="92" spans="1:3" x14ac:dyDescent="0.35">
      <c r="A92" s="212">
        <v>45017</v>
      </c>
      <c r="B92" s="211">
        <v>35574.33</v>
      </c>
      <c r="C92" s="211">
        <f t="shared" si="1"/>
        <v>-1.1500000000014552</v>
      </c>
    </row>
    <row r="93" spans="1:3" x14ac:dyDescent="0.35">
      <c r="A93" s="212">
        <v>45018</v>
      </c>
      <c r="B93" s="211">
        <v>35573.19</v>
      </c>
      <c r="C93" s="211">
        <f t="shared" si="1"/>
        <v>-1.1399999999994179</v>
      </c>
    </row>
    <row r="94" spans="1:3" x14ac:dyDescent="0.35">
      <c r="A94" s="212">
        <v>45019</v>
      </c>
      <c r="B94" s="211">
        <v>35572.04</v>
      </c>
      <c r="C94" s="211">
        <f t="shared" si="1"/>
        <v>-1.1500000000014552</v>
      </c>
    </row>
    <row r="95" spans="1:3" x14ac:dyDescent="0.35">
      <c r="A95" s="212">
        <v>45020</v>
      </c>
      <c r="B95" s="211">
        <v>35570.89</v>
      </c>
      <c r="C95" s="211">
        <f t="shared" si="1"/>
        <v>-1.1500000000014552</v>
      </c>
    </row>
    <row r="96" spans="1:3" x14ac:dyDescent="0.35">
      <c r="A96" s="212">
        <v>45021</v>
      </c>
      <c r="B96" s="211">
        <v>35569.74</v>
      </c>
      <c r="C96" s="211">
        <f t="shared" si="1"/>
        <v>-1.1500000000014552</v>
      </c>
    </row>
    <row r="97" spans="1:3" x14ac:dyDescent="0.35">
      <c r="A97" s="212">
        <v>45022</v>
      </c>
      <c r="B97" s="211">
        <v>35568.589999999997</v>
      </c>
      <c r="C97" s="211">
        <f t="shared" si="1"/>
        <v>-1.1500000000014552</v>
      </c>
    </row>
    <row r="98" spans="1:3" x14ac:dyDescent="0.35">
      <c r="A98" s="212">
        <v>45023</v>
      </c>
      <c r="B98" s="211">
        <v>35567.440000000002</v>
      </c>
      <c r="C98" s="211">
        <f t="shared" si="1"/>
        <v>-1.1499999999941792</v>
      </c>
    </row>
    <row r="99" spans="1:3" x14ac:dyDescent="0.35">
      <c r="A99" s="212">
        <v>45024</v>
      </c>
      <c r="B99" s="211">
        <v>35566.300000000003</v>
      </c>
      <c r="C99" s="211">
        <f t="shared" si="1"/>
        <v>-1.1399999999994179</v>
      </c>
    </row>
    <row r="100" spans="1:3" x14ac:dyDescent="0.35">
      <c r="A100" s="212">
        <v>45025</v>
      </c>
      <c r="B100" s="211">
        <v>35565.15</v>
      </c>
      <c r="C100" s="211">
        <f t="shared" si="1"/>
        <v>-1.1500000000014552</v>
      </c>
    </row>
    <row r="101" spans="1:3" x14ac:dyDescent="0.35">
      <c r="A101" s="212">
        <v>45026</v>
      </c>
      <c r="B101" s="211">
        <v>35578.120000000003</v>
      </c>
      <c r="C101" s="211">
        <f t="shared" si="1"/>
        <v>12.970000000001164</v>
      </c>
    </row>
    <row r="102" spans="1:3" x14ac:dyDescent="0.35">
      <c r="A102" s="212">
        <v>45027</v>
      </c>
      <c r="B102" s="211">
        <v>35591.1</v>
      </c>
      <c r="C102" s="211">
        <f t="shared" si="1"/>
        <v>12.979999999995925</v>
      </c>
    </row>
    <row r="103" spans="1:3" x14ac:dyDescent="0.35">
      <c r="A103" s="212">
        <v>45028</v>
      </c>
      <c r="B103" s="211">
        <v>35604.080000000002</v>
      </c>
      <c r="C103" s="211">
        <f t="shared" si="1"/>
        <v>12.980000000003201</v>
      </c>
    </row>
    <row r="104" spans="1:3" x14ac:dyDescent="0.35">
      <c r="A104" s="212">
        <v>45029</v>
      </c>
      <c r="B104" s="211">
        <v>35617.07</v>
      </c>
      <c r="C104" s="211">
        <f t="shared" si="1"/>
        <v>12.989999999997963</v>
      </c>
    </row>
    <row r="105" spans="1:3" x14ac:dyDescent="0.35">
      <c r="A105" s="212">
        <v>45030</v>
      </c>
      <c r="B105" s="211">
        <v>35630.06</v>
      </c>
      <c r="C105" s="211">
        <f t="shared" si="1"/>
        <v>12.989999999997963</v>
      </c>
    </row>
    <row r="106" spans="1:3" x14ac:dyDescent="0.35">
      <c r="A106" s="212">
        <v>45031</v>
      </c>
      <c r="B106" s="211">
        <v>35643.050000000003</v>
      </c>
      <c r="C106" s="211">
        <f t="shared" si="1"/>
        <v>12.990000000005239</v>
      </c>
    </row>
    <row r="107" spans="1:3" x14ac:dyDescent="0.35">
      <c r="A107" s="212">
        <v>45032</v>
      </c>
      <c r="B107" s="211">
        <v>35656.050000000003</v>
      </c>
      <c r="C107" s="211">
        <f t="shared" si="1"/>
        <v>13</v>
      </c>
    </row>
    <row r="108" spans="1:3" x14ac:dyDescent="0.35">
      <c r="A108" s="212">
        <v>45033</v>
      </c>
      <c r="B108" s="211">
        <v>35669.06</v>
      </c>
      <c r="C108" s="211">
        <f t="shared" si="1"/>
        <v>13.009999999994761</v>
      </c>
    </row>
    <row r="109" spans="1:3" x14ac:dyDescent="0.35">
      <c r="A109" s="212">
        <v>45034</v>
      </c>
      <c r="B109" s="211">
        <v>35682.07</v>
      </c>
      <c r="C109" s="211">
        <f t="shared" si="1"/>
        <v>13.010000000002037</v>
      </c>
    </row>
    <row r="110" spans="1:3" x14ac:dyDescent="0.35">
      <c r="A110" s="212">
        <v>45035</v>
      </c>
      <c r="B110" s="211">
        <v>35695.08</v>
      </c>
      <c r="C110" s="211">
        <f t="shared" si="1"/>
        <v>13.010000000002037</v>
      </c>
    </row>
    <row r="111" spans="1:3" x14ac:dyDescent="0.35">
      <c r="A111" s="212">
        <v>45036</v>
      </c>
      <c r="B111" s="211">
        <v>35708.1</v>
      </c>
      <c r="C111" s="211">
        <f t="shared" si="1"/>
        <v>13.019999999996799</v>
      </c>
    </row>
    <row r="112" spans="1:3" x14ac:dyDescent="0.35">
      <c r="A112" s="212">
        <v>45037</v>
      </c>
      <c r="B112" s="211">
        <v>35721.120000000003</v>
      </c>
      <c r="C112" s="211">
        <f t="shared" si="1"/>
        <v>13.020000000004075</v>
      </c>
    </row>
    <row r="113" spans="1:3" x14ac:dyDescent="0.35">
      <c r="A113" s="212">
        <v>45038</v>
      </c>
      <c r="B113" s="211">
        <v>35734.15</v>
      </c>
      <c r="C113" s="211">
        <f t="shared" si="1"/>
        <v>13.029999999998836</v>
      </c>
    </row>
    <row r="114" spans="1:3" x14ac:dyDescent="0.35">
      <c r="A114" s="212">
        <v>45039</v>
      </c>
      <c r="B114" s="211">
        <v>35747.19</v>
      </c>
      <c r="C114" s="211">
        <f t="shared" si="1"/>
        <v>13.040000000000873</v>
      </c>
    </row>
    <row r="115" spans="1:3" x14ac:dyDescent="0.35">
      <c r="A115" s="212">
        <v>45040</v>
      </c>
      <c r="B115" s="211">
        <v>35760.22</v>
      </c>
      <c r="C115" s="211">
        <f t="shared" si="1"/>
        <v>13.029999999998836</v>
      </c>
    </row>
    <row r="116" spans="1:3" x14ac:dyDescent="0.35">
      <c r="A116" s="212">
        <v>45041</v>
      </c>
      <c r="B116" s="211">
        <v>35773.269999999997</v>
      </c>
      <c r="C116" s="211">
        <f t="shared" si="1"/>
        <v>13.049999999995634</v>
      </c>
    </row>
    <row r="117" spans="1:3" x14ac:dyDescent="0.35">
      <c r="A117" s="212">
        <v>45042</v>
      </c>
      <c r="B117" s="211">
        <v>35786.31</v>
      </c>
      <c r="C117" s="211">
        <f t="shared" si="1"/>
        <v>13.040000000000873</v>
      </c>
    </row>
    <row r="118" spans="1:3" x14ac:dyDescent="0.35">
      <c r="A118" s="212">
        <v>45043</v>
      </c>
      <c r="B118" s="211">
        <v>35799.370000000003</v>
      </c>
      <c r="C118" s="211">
        <f t="shared" si="1"/>
        <v>13.060000000004948</v>
      </c>
    </row>
    <row r="119" spans="1:3" x14ac:dyDescent="0.35">
      <c r="A119" s="212">
        <v>45044</v>
      </c>
      <c r="B119" s="211">
        <v>35812.42</v>
      </c>
      <c r="C119" s="211">
        <f t="shared" si="1"/>
        <v>13.049999999995634</v>
      </c>
    </row>
    <row r="120" spans="1:3" x14ac:dyDescent="0.35">
      <c r="A120" s="212">
        <v>45045</v>
      </c>
      <c r="B120" s="211">
        <v>35825.49</v>
      </c>
      <c r="C120" s="211">
        <f t="shared" si="1"/>
        <v>13.069999999999709</v>
      </c>
    </row>
    <row r="121" spans="1:3" x14ac:dyDescent="0.35">
      <c r="A121" s="212">
        <v>45046</v>
      </c>
      <c r="B121" s="211">
        <v>35838.550000000003</v>
      </c>
      <c r="C121" s="211">
        <f t="shared" si="1"/>
        <v>13.060000000004948</v>
      </c>
    </row>
    <row r="122" spans="1:3" x14ac:dyDescent="0.35">
      <c r="A122" s="212">
        <v>45047</v>
      </c>
      <c r="B122" s="211">
        <v>35851.620000000003</v>
      </c>
      <c r="C122" s="211">
        <f t="shared" si="1"/>
        <v>13.069999999999709</v>
      </c>
    </row>
    <row r="123" spans="1:3" x14ac:dyDescent="0.35">
      <c r="A123" s="212">
        <v>45048</v>
      </c>
      <c r="B123" s="211">
        <v>35864.699999999997</v>
      </c>
      <c r="C123" s="211">
        <f t="shared" si="1"/>
        <v>13.07999999999447</v>
      </c>
    </row>
    <row r="124" spans="1:3" x14ac:dyDescent="0.35">
      <c r="A124" s="212">
        <v>45049</v>
      </c>
      <c r="B124" s="211">
        <v>35877.78</v>
      </c>
      <c r="C124" s="211">
        <f t="shared" si="1"/>
        <v>13.080000000001746</v>
      </c>
    </row>
    <row r="125" spans="1:3" x14ac:dyDescent="0.35">
      <c r="A125" s="212">
        <v>45050</v>
      </c>
      <c r="B125" s="211">
        <v>35890.870000000003</v>
      </c>
      <c r="C125" s="211">
        <f t="shared" si="1"/>
        <v>13.090000000003783</v>
      </c>
    </row>
    <row r="126" spans="1:3" x14ac:dyDescent="0.35">
      <c r="A126" s="212">
        <v>45051</v>
      </c>
      <c r="B126" s="211">
        <v>35903.96</v>
      </c>
      <c r="C126" s="211">
        <f t="shared" si="1"/>
        <v>13.089999999996508</v>
      </c>
    </row>
    <row r="127" spans="1:3" x14ac:dyDescent="0.35">
      <c r="A127" s="212">
        <v>45052</v>
      </c>
      <c r="B127" s="211">
        <v>35917.050000000003</v>
      </c>
      <c r="C127" s="211">
        <f t="shared" si="1"/>
        <v>13.090000000003783</v>
      </c>
    </row>
    <row r="128" spans="1:3" x14ac:dyDescent="0.35">
      <c r="A128" s="212">
        <v>45053</v>
      </c>
      <c r="B128" s="211">
        <v>35930.15</v>
      </c>
      <c r="C128" s="211">
        <f t="shared" si="1"/>
        <v>13.099999999998545</v>
      </c>
    </row>
    <row r="129" spans="1:3" x14ac:dyDescent="0.35">
      <c r="A129" s="212">
        <v>45054</v>
      </c>
      <c r="B129" s="211">
        <v>35943.26</v>
      </c>
      <c r="C129" s="211">
        <f t="shared" si="1"/>
        <v>13.110000000000582</v>
      </c>
    </row>
    <row r="130" spans="1:3" x14ac:dyDescent="0.35">
      <c r="A130" s="212">
        <v>45055</v>
      </c>
      <c r="B130" s="211">
        <v>35956.370000000003</v>
      </c>
      <c r="C130" s="211">
        <f t="shared" si="1"/>
        <v>13.110000000000582</v>
      </c>
    </row>
    <row r="131" spans="1:3" x14ac:dyDescent="0.35">
      <c r="A131" s="212">
        <v>45056</v>
      </c>
      <c r="B131" s="211">
        <v>35959.839999999997</v>
      </c>
      <c r="C131" s="211">
        <f t="shared" ref="C131:C194" si="2">+B131-B130</f>
        <v>3.4699999999938882</v>
      </c>
    </row>
    <row r="132" spans="1:3" x14ac:dyDescent="0.35">
      <c r="A132" s="212">
        <v>45057</v>
      </c>
      <c r="B132" s="211">
        <v>35963.32</v>
      </c>
      <c r="C132" s="211">
        <f t="shared" si="2"/>
        <v>3.4800000000032014</v>
      </c>
    </row>
    <row r="133" spans="1:3" x14ac:dyDescent="0.35">
      <c r="A133" s="212">
        <v>45058</v>
      </c>
      <c r="B133" s="211">
        <v>35966.79</v>
      </c>
      <c r="C133" s="211">
        <f t="shared" si="2"/>
        <v>3.4700000000011642</v>
      </c>
    </row>
    <row r="134" spans="1:3" x14ac:dyDescent="0.35">
      <c r="A134" s="212">
        <v>45059</v>
      </c>
      <c r="B134" s="211">
        <v>35970.269999999997</v>
      </c>
      <c r="C134" s="211">
        <f t="shared" si="2"/>
        <v>3.4799999999959255</v>
      </c>
    </row>
    <row r="135" spans="1:3" x14ac:dyDescent="0.35">
      <c r="A135" s="212">
        <v>45060</v>
      </c>
      <c r="B135" s="211">
        <v>35973.75</v>
      </c>
      <c r="C135" s="211">
        <f t="shared" si="2"/>
        <v>3.4800000000032014</v>
      </c>
    </row>
    <row r="136" spans="1:3" x14ac:dyDescent="0.35">
      <c r="A136" s="212">
        <v>45061</v>
      </c>
      <c r="B136" s="211">
        <v>35977.22</v>
      </c>
      <c r="C136" s="211">
        <f t="shared" si="2"/>
        <v>3.4700000000011642</v>
      </c>
    </row>
    <row r="137" spans="1:3" x14ac:dyDescent="0.35">
      <c r="A137" s="212">
        <v>45062</v>
      </c>
      <c r="B137" s="211">
        <v>35980.699999999997</v>
      </c>
      <c r="C137" s="211">
        <f t="shared" si="2"/>
        <v>3.4799999999959255</v>
      </c>
    </row>
    <row r="138" spans="1:3" x14ac:dyDescent="0.35">
      <c r="A138" s="212">
        <v>45063</v>
      </c>
      <c r="B138" s="211">
        <v>35984.18</v>
      </c>
      <c r="C138" s="211">
        <f t="shared" si="2"/>
        <v>3.4800000000032014</v>
      </c>
    </row>
    <row r="139" spans="1:3" x14ac:dyDescent="0.35">
      <c r="A139" s="212">
        <v>45064</v>
      </c>
      <c r="B139" s="211">
        <v>35987.65</v>
      </c>
      <c r="C139" s="211">
        <f t="shared" si="2"/>
        <v>3.4700000000011642</v>
      </c>
    </row>
    <row r="140" spans="1:3" x14ac:dyDescent="0.35">
      <c r="A140" s="212">
        <v>45065</v>
      </c>
      <c r="B140" s="211">
        <v>35991.129999999997</v>
      </c>
      <c r="C140" s="211">
        <f t="shared" si="2"/>
        <v>3.4799999999959255</v>
      </c>
    </row>
    <row r="141" spans="1:3" x14ac:dyDescent="0.35">
      <c r="A141" s="212">
        <v>45066</v>
      </c>
      <c r="B141" s="211">
        <v>35994.61</v>
      </c>
      <c r="C141" s="211">
        <f t="shared" si="2"/>
        <v>3.4800000000032014</v>
      </c>
    </row>
    <row r="142" spans="1:3" x14ac:dyDescent="0.35">
      <c r="A142" s="212">
        <v>45067</v>
      </c>
      <c r="B142" s="211">
        <v>35998.089999999997</v>
      </c>
      <c r="C142" s="211">
        <f t="shared" si="2"/>
        <v>3.4799999999959255</v>
      </c>
    </row>
    <row r="143" spans="1:3" x14ac:dyDescent="0.35">
      <c r="A143" s="212">
        <v>45068</v>
      </c>
      <c r="B143" s="211">
        <v>36001.57</v>
      </c>
      <c r="C143" s="211">
        <f t="shared" si="2"/>
        <v>3.4800000000032014</v>
      </c>
    </row>
    <row r="144" spans="1:3" x14ac:dyDescent="0.35">
      <c r="A144" s="212">
        <v>45069</v>
      </c>
      <c r="B144" s="211">
        <v>36005.050000000003</v>
      </c>
      <c r="C144" s="211">
        <f t="shared" si="2"/>
        <v>3.4800000000032014</v>
      </c>
    </row>
    <row r="145" spans="1:3" x14ac:dyDescent="0.35">
      <c r="A145" s="212">
        <v>45070</v>
      </c>
      <c r="B145" s="211">
        <v>36008.519999999997</v>
      </c>
      <c r="C145" s="211">
        <f t="shared" si="2"/>
        <v>3.4699999999938882</v>
      </c>
    </row>
    <row r="146" spans="1:3" x14ac:dyDescent="0.35">
      <c r="A146" s="212">
        <v>45071</v>
      </c>
      <c r="B146" s="211">
        <v>36012</v>
      </c>
      <c r="C146" s="211">
        <f t="shared" si="2"/>
        <v>3.4800000000032014</v>
      </c>
    </row>
    <row r="147" spans="1:3" x14ac:dyDescent="0.35">
      <c r="A147" s="212">
        <v>45072</v>
      </c>
      <c r="B147" s="211">
        <v>36015.480000000003</v>
      </c>
      <c r="C147" s="211">
        <f t="shared" si="2"/>
        <v>3.4800000000032014</v>
      </c>
    </row>
    <row r="148" spans="1:3" x14ac:dyDescent="0.35">
      <c r="A148" s="212">
        <v>45073</v>
      </c>
      <c r="B148" s="211">
        <v>36018.959999999999</v>
      </c>
      <c r="C148" s="211">
        <f t="shared" si="2"/>
        <v>3.4799999999959255</v>
      </c>
    </row>
    <row r="149" spans="1:3" x14ac:dyDescent="0.35">
      <c r="A149" s="212">
        <v>45074</v>
      </c>
      <c r="B149" s="211">
        <v>36022.44</v>
      </c>
      <c r="C149" s="211">
        <f t="shared" si="2"/>
        <v>3.4800000000032014</v>
      </c>
    </row>
    <row r="150" spans="1:3" x14ac:dyDescent="0.35">
      <c r="A150" s="212">
        <v>45075</v>
      </c>
      <c r="B150" s="211">
        <v>36025.93</v>
      </c>
      <c r="C150" s="211">
        <f t="shared" si="2"/>
        <v>3.4899999999979627</v>
      </c>
    </row>
    <row r="151" spans="1:3" x14ac:dyDescent="0.35">
      <c r="A151" s="212">
        <v>45076</v>
      </c>
      <c r="B151" s="211">
        <v>36029.410000000003</v>
      </c>
      <c r="C151" s="211">
        <f t="shared" si="2"/>
        <v>3.4800000000032014</v>
      </c>
    </row>
    <row r="152" spans="1:3" x14ac:dyDescent="0.35">
      <c r="A152" s="212">
        <v>45077</v>
      </c>
      <c r="B152" s="211">
        <v>36032.89</v>
      </c>
      <c r="C152" s="211">
        <f t="shared" si="2"/>
        <v>3.4799999999959255</v>
      </c>
    </row>
    <row r="153" spans="1:3" x14ac:dyDescent="0.35">
      <c r="A153" s="212">
        <v>45078</v>
      </c>
      <c r="B153" s="211">
        <v>36036.370000000003</v>
      </c>
      <c r="C153" s="211">
        <f t="shared" si="2"/>
        <v>3.4800000000032014</v>
      </c>
    </row>
    <row r="154" spans="1:3" x14ac:dyDescent="0.35">
      <c r="A154" s="212">
        <v>45079</v>
      </c>
      <c r="B154" s="211">
        <v>36039.85</v>
      </c>
      <c r="C154" s="211">
        <f t="shared" si="2"/>
        <v>3.4799999999959255</v>
      </c>
    </row>
    <row r="155" spans="1:3" x14ac:dyDescent="0.35">
      <c r="A155" s="212">
        <v>45080</v>
      </c>
      <c r="B155" s="211">
        <v>36043.339999999997</v>
      </c>
      <c r="C155" s="211">
        <f t="shared" si="2"/>
        <v>3.4899999999979627</v>
      </c>
    </row>
    <row r="156" spans="1:3" x14ac:dyDescent="0.35">
      <c r="A156" s="212">
        <v>45081</v>
      </c>
      <c r="B156" s="211">
        <v>36046.82</v>
      </c>
      <c r="C156" s="211">
        <f t="shared" si="2"/>
        <v>3.4800000000032014</v>
      </c>
    </row>
    <row r="157" spans="1:3" x14ac:dyDescent="0.35">
      <c r="A157" s="212">
        <v>45082</v>
      </c>
      <c r="B157" s="211">
        <v>36050.300000000003</v>
      </c>
      <c r="C157" s="211">
        <f t="shared" si="2"/>
        <v>3.4800000000032014</v>
      </c>
    </row>
    <row r="158" spans="1:3" x14ac:dyDescent="0.35">
      <c r="A158" s="212">
        <v>45083</v>
      </c>
      <c r="B158" s="211">
        <v>36053.79</v>
      </c>
      <c r="C158" s="211">
        <f t="shared" si="2"/>
        <v>3.4899999999979627</v>
      </c>
    </row>
    <row r="159" spans="1:3" x14ac:dyDescent="0.35">
      <c r="A159" s="212">
        <v>45084</v>
      </c>
      <c r="B159" s="211">
        <v>36057.269999999997</v>
      </c>
      <c r="C159" s="211">
        <f t="shared" si="2"/>
        <v>3.4799999999959255</v>
      </c>
    </row>
    <row r="160" spans="1:3" x14ac:dyDescent="0.35">
      <c r="A160" s="212">
        <v>45085</v>
      </c>
      <c r="B160" s="211">
        <v>36060.75</v>
      </c>
      <c r="C160" s="211">
        <f t="shared" si="2"/>
        <v>3.4800000000032014</v>
      </c>
    </row>
    <row r="161" spans="1:3" x14ac:dyDescent="0.35">
      <c r="A161" s="212">
        <v>45086</v>
      </c>
      <c r="B161" s="211">
        <v>36064.239999999998</v>
      </c>
      <c r="C161" s="211">
        <f t="shared" si="2"/>
        <v>3.4899999999979627</v>
      </c>
    </row>
    <row r="162" spans="1:3" x14ac:dyDescent="0.35">
      <c r="A162" s="212">
        <v>45087</v>
      </c>
      <c r="B162" s="211">
        <v>36065.440000000002</v>
      </c>
      <c r="C162" s="211">
        <f t="shared" si="2"/>
        <v>1.2000000000043656</v>
      </c>
    </row>
    <row r="163" spans="1:3" x14ac:dyDescent="0.35">
      <c r="A163" s="212">
        <v>45088</v>
      </c>
      <c r="B163" s="211">
        <v>36066.639999999999</v>
      </c>
      <c r="C163" s="211">
        <f t="shared" si="2"/>
        <v>1.1999999999970896</v>
      </c>
    </row>
    <row r="164" spans="1:3" x14ac:dyDescent="0.35">
      <c r="A164" s="212">
        <v>45089</v>
      </c>
      <c r="B164" s="211">
        <v>36067.839999999997</v>
      </c>
      <c r="C164" s="211">
        <f t="shared" si="2"/>
        <v>1.1999999999970896</v>
      </c>
    </row>
    <row r="165" spans="1:3" x14ac:dyDescent="0.35">
      <c r="A165" s="212">
        <v>45090</v>
      </c>
      <c r="B165" s="211">
        <v>36069.050000000003</v>
      </c>
      <c r="C165" s="211">
        <f t="shared" si="2"/>
        <v>1.2100000000064028</v>
      </c>
    </row>
    <row r="166" spans="1:3" x14ac:dyDescent="0.35">
      <c r="A166" s="212">
        <v>45091</v>
      </c>
      <c r="B166" s="211">
        <v>36070.25</v>
      </c>
      <c r="C166" s="211">
        <f t="shared" si="2"/>
        <v>1.1999999999970896</v>
      </c>
    </row>
    <row r="167" spans="1:3" x14ac:dyDescent="0.35">
      <c r="A167" s="212">
        <v>45092</v>
      </c>
      <c r="B167" s="211">
        <v>36071.449999999997</v>
      </c>
      <c r="C167" s="211">
        <f t="shared" si="2"/>
        <v>1.1999999999970896</v>
      </c>
    </row>
    <row r="168" spans="1:3" x14ac:dyDescent="0.35">
      <c r="A168" s="212">
        <v>45093</v>
      </c>
      <c r="B168" s="211">
        <v>36072.65</v>
      </c>
      <c r="C168" s="211">
        <f t="shared" si="2"/>
        <v>1.2000000000043656</v>
      </c>
    </row>
    <row r="169" spans="1:3" x14ac:dyDescent="0.35">
      <c r="A169" s="212">
        <v>45094</v>
      </c>
      <c r="B169" s="211">
        <v>36073.85</v>
      </c>
      <c r="C169" s="211">
        <f t="shared" si="2"/>
        <v>1.1999999999970896</v>
      </c>
    </row>
    <row r="170" spans="1:3" x14ac:dyDescent="0.35">
      <c r="A170" s="212">
        <v>45095</v>
      </c>
      <c r="B170" s="211">
        <v>36075.06</v>
      </c>
      <c r="C170" s="211">
        <f t="shared" si="2"/>
        <v>1.2099999999991269</v>
      </c>
    </row>
    <row r="171" spans="1:3" x14ac:dyDescent="0.35">
      <c r="A171" s="212">
        <v>45096</v>
      </c>
      <c r="B171" s="211">
        <v>36076.26</v>
      </c>
      <c r="C171" s="211">
        <f t="shared" si="2"/>
        <v>1.2000000000043656</v>
      </c>
    </row>
    <row r="172" spans="1:3" x14ac:dyDescent="0.35">
      <c r="A172" s="212">
        <v>45097</v>
      </c>
      <c r="B172" s="211">
        <v>36077.46</v>
      </c>
      <c r="C172" s="211">
        <f t="shared" si="2"/>
        <v>1.1999999999970896</v>
      </c>
    </row>
    <row r="173" spans="1:3" x14ac:dyDescent="0.35">
      <c r="A173" s="212">
        <v>45098</v>
      </c>
      <c r="B173" s="211">
        <v>36078.660000000003</v>
      </c>
      <c r="C173" s="211">
        <f t="shared" si="2"/>
        <v>1.2000000000043656</v>
      </c>
    </row>
    <row r="174" spans="1:3" x14ac:dyDescent="0.35">
      <c r="A174" s="212">
        <v>45099</v>
      </c>
      <c r="B174" s="211">
        <v>36079.86</v>
      </c>
      <c r="C174" s="211">
        <f t="shared" si="2"/>
        <v>1.1999999999970896</v>
      </c>
    </row>
    <row r="175" spans="1:3" x14ac:dyDescent="0.35">
      <c r="A175" s="212">
        <v>45100</v>
      </c>
      <c r="B175" s="211">
        <v>36081.07</v>
      </c>
      <c r="C175" s="211">
        <f t="shared" si="2"/>
        <v>1.2099999999991269</v>
      </c>
    </row>
    <row r="176" spans="1:3" x14ac:dyDescent="0.35">
      <c r="A176" s="212">
        <v>45101</v>
      </c>
      <c r="B176" s="211">
        <v>36082.269999999997</v>
      </c>
      <c r="C176" s="211">
        <f t="shared" si="2"/>
        <v>1.1999999999970896</v>
      </c>
    </row>
    <row r="177" spans="1:3" x14ac:dyDescent="0.35">
      <c r="A177" s="212">
        <v>45102</v>
      </c>
      <c r="B177" s="211">
        <v>36083.47</v>
      </c>
      <c r="C177" s="211">
        <f t="shared" si="2"/>
        <v>1.2000000000043656</v>
      </c>
    </row>
    <row r="178" spans="1:3" x14ac:dyDescent="0.35">
      <c r="A178" s="212">
        <v>45103</v>
      </c>
      <c r="B178" s="211">
        <v>36084.67</v>
      </c>
      <c r="C178" s="211">
        <f t="shared" si="2"/>
        <v>1.1999999999970896</v>
      </c>
    </row>
    <row r="179" spans="1:3" x14ac:dyDescent="0.35">
      <c r="A179" s="212">
        <v>45104</v>
      </c>
      <c r="B179" s="211">
        <v>36085.870000000003</v>
      </c>
      <c r="C179" s="211">
        <f t="shared" si="2"/>
        <v>1.2000000000043656</v>
      </c>
    </row>
    <row r="180" spans="1:3" x14ac:dyDescent="0.35">
      <c r="A180" s="212">
        <v>45105</v>
      </c>
      <c r="B180" s="211">
        <v>36087.08</v>
      </c>
      <c r="C180" s="211">
        <f t="shared" si="2"/>
        <v>1.2099999999991269</v>
      </c>
    </row>
    <row r="181" spans="1:3" x14ac:dyDescent="0.35">
      <c r="A181" s="212">
        <v>45106</v>
      </c>
      <c r="B181" s="211">
        <v>36088.28</v>
      </c>
      <c r="C181" s="211">
        <f t="shared" si="2"/>
        <v>1.1999999999970896</v>
      </c>
    </row>
    <row r="182" spans="1:3" x14ac:dyDescent="0.35">
      <c r="A182" s="212">
        <v>45107</v>
      </c>
      <c r="B182" s="211">
        <v>36089.480000000003</v>
      </c>
      <c r="C182" s="211">
        <f t="shared" si="2"/>
        <v>1.2000000000043656</v>
      </c>
    </row>
    <row r="183" spans="1:3" x14ac:dyDescent="0.35">
      <c r="A183" s="212">
        <v>45108</v>
      </c>
      <c r="B183" s="211">
        <v>36090.68</v>
      </c>
      <c r="C183" s="211">
        <f t="shared" si="2"/>
        <v>1.1999999999970896</v>
      </c>
    </row>
    <row r="184" spans="1:3" x14ac:dyDescent="0.35">
      <c r="A184" s="212">
        <v>45109</v>
      </c>
      <c r="B184" s="211">
        <v>36091.89</v>
      </c>
      <c r="C184" s="211">
        <f t="shared" si="2"/>
        <v>1.2099999999991269</v>
      </c>
    </row>
    <row r="185" spans="1:3" x14ac:dyDescent="0.35">
      <c r="A185" s="212">
        <v>45110</v>
      </c>
      <c r="B185" s="211">
        <v>36093.089999999997</v>
      </c>
      <c r="C185" s="211">
        <f t="shared" si="2"/>
        <v>1.1999999999970896</v>
      </c>
    </row>
    <row r="186" spans="1:3" x14ac:dyDescent="0.35">
      <c r="A186" s="212">
        <v>45111</v>
      </c>
      <c r="B186" s="211">
        <v>36094.29</v>
      </c>
      <c r="C186" s="211">
        <f t="shared" si="2"/>
        <v>1.2000000000043656</v>
      </c>
    </row>
    <row r="187" spans="1:3" x14ac:dyDescent="0.35">
      <c r="A187" s="212">
        <v>45112</v>
      </c>
      <c r="B187" s="211">
        <v>36095.49</v>
      </c>
      <c r="C187" s="211">
        <f t="shared" si="2"/>
        <v>1.1999999999970896</v>
      </c>
    </row>
    <row r="188" spans="1:3" x14ac:dyDescent="0.35">
      <c r="A188" s="212">
        <v>45113</v>
      </c>
      <c r="B188" s="211">
        <v>36096.699999999997</v>
      </c>
      <c r="C188" s="211">
        <f t="shared" si="2"/>
        <v>1.2099999999991269</v>
      </c>
    </row>
    <row r="189" spans="1:3" x14ac:dyDescent="0.35">
      <c r="A189" s="212">
        <v>45114</v>
      </c>
      <c r="B189" s="211">
        <v>36097.9</v>
      </c>
      <c r="C189" s="211">
        <f t="shared" si="2"/>
        <v>1.2000000000043656</v>
      </c>
    </row>
    <row r="190" spans="1:3" x14ac:dyDescent="0.35">
      <c r="A190" s="212">
        <v>45115</v>
      </c>
      <c r="B190" s="211">
        <v>36099.1</v>
      </c>
      <c r="C190" s="211">
        <f t="shared" si="2"/>
        <v>1.1999999999970896</v>
      </c>
    </row>
    <row r="191" spans="1:3" x14ac:dyDescent="0.35">
      <c r="A191" s="212">
        <v>45116</v>
      </c>
      <c r="B191" s="211">
        <v>36100.300000000003</v>
      </c>
      <c r="C191" s="211">
        <f t="shared" si="2"/>
        <v>1.2000000000043656</v>
      </c>
    </row>
    <row r="192" spans="1:3" x14ac:dyDescent="0.35">
      <c r="A192" s="212">
        <v>45117</v>
      </c>
      <c r="B192" s="211">
        <v>36097.97</v>
      </c>
      <c r="C192" s="211">
        <f t="shared" si="2"/>
        <v>-2.3300000000017462</v>
      </c>
    </row>
    <row r="193" spans="1:3" x14ac:dyDescent="0.35">
      <c r="A193" s="212">
        <v>45118</v>
      </c>
      <c r="B193" s="211">
        <v>36095.64</v>
      </c>
      <c r="C193" s="211">
        <f t="shared" si="2"/>
        <v>-2.3300000000017462</v>
      </c>
    </row>
    <row r="194" spans="1:3" x14ac:dyDescent="0.35">
      <c r="A194" s="212">
        <v>45119</v>
      </c>
      <c r="B194" s="211">
        <v>36093.31</v>
      </c>
      <c r="C194" s="211">
        <f t="shared" si="2"/>
        <v>-2.3300000000017462</v>
      </c>
    </row>
    <row r="195" spans="1:3" x14ac:dyDescent="0.35">
      <c r="A195" s="212">
        <v>45120</v>
      </c>
      <c r="B195" s="211">
        <v>36090.980000000003</v>
      </c>
      <c r="C195" s="211">
        <f t="shared" ref="C195:C258" si="3">+B195-B194</f>
        <v>-2.3299999999944703</v>
      </c>
    </row>
    <row r="196" spans="1:3" x14ac:dyDescent="0.35">
      <c r="A196" s="212">
        <v>45121</v>
      </c>
      <c r="B196" s="211">
        <v>36088.639999999999</v>
      </c>
      <c r="C196" s="211">
        <f t="shared" si="3"/>
        <v>-2.3400000000037835</v>
      </c>
    </row>
    <row r="197" spans="1:3" x14ac:dyDescent="0.35">
      <c r="A197" s="212">
        <v>45122</v>
      </c>
      <c r="B197" s="211">
        <v>36086.31</v>
      </c>
      <c r="C197" s="211">
        <f t="shared" si="3"/>
        <v>-2.3300000000017462</v>
      </c>
    </row>
    <row r="198" spans="1:3" x14ac:dyDescent="0.35">
      <c r="A198" s="212">
        <v>45123</v>
      </c>
      <c r="B198" s="211">
        <v>36083.980000000003</v>
      </c>
      <c r="C198" s="211">
        <f t="shared" si="3"/>
        <v>-2.3299999999944703</v>
      </c>
    </row>
    <row r="199" spans="1:3" x14ac:dyDescent="0.35">
      <c r="A199" s="212">
        <v>45124</v>
      </c>
      <c r="B199" s="211">
        <v>36081.65</v>
      </c>
      <c r="C199" s="211">
        <f t="shared" si="3"/>
        <v>-2.3300000000017462</v>
      </c>
    </row>
    <row r="200" spans="1:3" x14ac:dyDescent="0.35">
      <c r="A200" s="212">
        <v>45125</v>
      </c>
      <c r="B200" s="211">
        <v>36079.32</v>
      </c>
      <c r="C200" s="211">
        <f t="shared" si="3"/>
        <v>-2.3300000000017462</v>
      </c>
    </row>
    <row r="201" spans="1:3" x14ac:dyDescent="0.35">
      <c r="A201" s="212">
        <v>45126</v>
      </c>
      <c r="B201" s="211">
        <v>36076.99</v>
      </c>
      <c r="C201" s="211">
        <f t="shared" si="3"/>
        <v>-2.3300000000017462</v>
      </c>
    </row>
    <row r="202" spans="1:3" x14ac:dyDescent="0.35">
      <c r="A202" s="212">
        <v>45127</v>
      </c>
      <c r="B202" s="211">
        <v>36074.660000000003</v>
      </c>
      <c r="C202" s="211">
        <f t="shared" si="3"/>
        <v>-2.3299999999944703</v>
      </c>
    </row>
    <row r="203" spans="1:3" x14ac:dyDescent="0.35">
      <c r="A203" s="212">
        <v>45128</v>
      </c>
      <c r="B203" s="211">
        <v>36072.33</v>
      </c>
      <c r="C203" s="211">
        <f t="shared" si="3"/>
        <v>-2.3300000000017462</v>
      </c>
    </row>
    <row r="204" spans="1:3" x14ac:dyDescent="0.35">
      <c r="A204" s="212">
        <v>45129</v>
      </c>
      <c r="B204" s="211">
        <v>36070</v>
      </c>
      <c r="C204" s="211">
        <f t="shared" si="3"/>
        <v>-2.3300000000017462</v>
      </c>
    </row>
    <row r="205" spans="1:3" x14ac:dyDescent="0.35">
      <c r="A205" s="212">
        <v>45130</v>
      </c>
      <c r="B205" s="211">
        <v>36067.68</v>
      </c>
      <c r="C205" s="211">
        <f t="shared" si="3"/>
        <v>-2.319999999999709</v>
      </c>
    </row>
    <row r="206" spans="1:3" x14ac:dyDescent="0.35">
      <c r="A206" s="212">
        <v>45131</v>
      </c>
      <c r="B206" s="211">
        <v>36065.35</v>
      </c>
      <c r="C206" s="211">
        <f t="shared" si="3"/>
        <v>-2.3300000000017462</v>
      </c>
    </row>
    <row r="207" spans="1:3" x14ac:dyDescent="0.35">
      <c r="A207" s="212">
        <v>45132</v>
      </c>
      <c r="B207" s="211">
        <v>36063.019999999997</v>
      </c>
      <c r="C207" s="211">
        <f t="shared" si="3"/>
        <v>-2.3300000000017462</v>
      </c>
    </row>
    <row r="208" spans="1:3" x14ac:dyDescent="0.35">
      <c r="A208" s="212">
        <v>45133</v>
      </c>
      <c r="B208" s="211">
        <v>36060.69</v>
      </c>
      <c r="C208" s="211">
        <f t="shared" si="3"/>
        <v>-2.3299999999944703</v>
      </c>
    </row>
    <row r="209" spans="1:3" x14ac:dyDescent="0.35">
      <c r="A209" s="212">
        <v>45134</v>
      </c>
      <c r="B209" s="211">
        <v>36058.36</v>
      </c>
      <c r="C209" s="211">
        <f t="shared" si="3"/>
        <v>-2.3300000000017462</v>
      </c>
    </row>
    <row r="210" spans="1:3" x14ac:dyDescent="0.35">
      <c r="A210" s="212">
        <v>45135</v>
      </c>
      <c r="B210" s="211">
        <v>36056.03</v>
      </c>
      <c r="C210" s="211">
        <f t="shared" si="3"/>
        <v>-2.3300000000017462</v>
      </c>
    </row>
    <row r="211" spans="1:3" x14ac:dyDescent="0.35">
      <c r="A211" s="212">
        <v>45136</v>
      </c>
      <c r="B211" s="211">
        <v>36053.699999999997</v>
      </c>
      <c r="C211" s="211">
        <f t="shared" si="3"/>
        <v>-2.3300000000017462</v>
      </c>
    </row>
    <row r="212" spans="1:3" x14ac:dyDescent="0.35">
      <c r="A212" s="212">
        <v>45137</v>
      </c>
      <c r="B212" s="211">
        <v>36051.370000000003</v>
      </c>
      <c r="C212" s="211">
        <f t="shared" si="3"/>
        <v>-2.3299999999944703</v>
      </c>
    </row>
    <row r="213" spans="1:3" x14ac:dyDescent="0.35">
      <c r="A213" s="212">
        <v>45138</v>
      </c>
      <c r="B213" s="211">
        <v>36049.050000000003</v>
      </c>
      <c r="C213" s="211">
        <f t="shared" si="3"/>
        <v>-2.319999999999709</v>
      </c>
    </row>
    <row r="214" spans="1:3" x14ac:dyDescent="0.35">
      <c r="A214" s="212">
        <v>45139</v>
      </c>
      <c r="B214" s="211">
        <v>36046.720000000001</v>
      </c>
      <c r="C214" s="211">
        <f t="shared" si="3"/>
        <v>-2.3300000000017462</v>
      </c>
    </row>
    <row r="215" spans="1:3" x14ac:dyDescent="0.35">
      <c r="A215" s="212">
        <v>45140</v>
      </c>
      <c r="B215" s="211">
        <v>36044.39</v>
      </c>
      <c r="C215" s="211">
        <f t="shared" si="3"/>
        <v>-2.3300000000017462</v>
      </c>
    </row>
    <row r="216" spans="1:3" x14ac:dyDescent="0.35">
      <c r="A216" s="212">
        <v>45141</v>
      </c>
      <c r="B216" s="211">
        <v>36042.06</v>
      </c>
      <c r="C216" s="211">
        <f t="shared" si="3"/>
        <v>-2.3300000000017462</v>
      </c>
    </row>
    <row r="217" spans="1:3" x14ac:dyDescent="0.35">
      <c r="A217" s="212">
        <v>45142</v>
      </c>
      <c r="B217" s="211">
        <v>36039.730000000003</v>
      </c>
      <c r="C217" s="211">
        <f t="shared" si="3"/>
        <v>-2.3299999999944703</v>
      </c>
    </row>
    <row r="218" spans="1:3" x14ac:dyDescent="0.35">
      <c r="A218" s="212">
        <v>45143</v>
      </c>
      <c r="B218" s="211">
        <v>36037.410000000003</v>
      </c>
      <c r="C218" s="211">
        <f t="shared" si="3"/>
        <v>-2.319999999999709</v>
      </c>
    </row>
    <row r="219" spans="1:3" x14ac:dyDescent="0.35">
      <c r="A219" s="212">
        <v>45144</v>
      </c>
      <c r="B219" s="211">
        <v>36035.08</v>
      </c>
      <c r="C219" s="211">
        <f t="shared" si="3"/>
        <v>-2.3300000000017462</v>
      </c>
    </row>
    <row r="220" spans="1:3" x14ac:dyDescent="0.35">
      <c r="A220" s="212">
        <v>45145</v>
      </c>
      <c r="B220" s="211">
        <v>36032.75</v>
      </c>
      <c r="C220" s="211">
        <f t="shared" si="3"/>
        <v>-2.3300000000017462</v>
      </c>
    </row>
    <row r="221" spans="1:3" x14ac:dyDescent="0.35">
      <c r="A221" s="212">
        <v>45146</v>
      </c>
      <c r="B221" s="211">
        <v>36030.43</v>
      </c>
      <c r="C221" s="211">
        <f t="shared" si="3"/>
        <v>-2.319999999999709</v>
      </c>
    </row>
    <row r="222" spans="1:3" x14ac:dyDescent="0.35">
      <c r="A222" s="212">
        <v>45147</v>
      </c>
      <c r="B222" s="211">
        <v>36028.1</v>
      </c>
      <c r="C222" s="211">
        <f t="shared" si="3"/>
        <v>-2.3300000000017462</v>
      </c>
    </row>
    <row r="223" spans="1:3" x14ac:dyDescent="0.35">
      <c r="A223" s="212">
        <v>45148</v>
      </c>
      <c r="B223" s="211">
        <v>36032.74</v>
      </c>
      <c r="C223" s="211">
        <f t="shared" si="3"/>
        <v>4.6399999999994179</v>
      </c>
    </row>
    <row r="224" spans="1:3" x14ac:dyDescent="0.35">
      <c r="A224" s="212">
        <v>45149</v>
      </c>
      <c r="B224" s="211">
        <v>36037.379999999997</v>
      </c>
      <c r="C224" s="211">
        <f t="shared" si="3"/>
        <v>4.6399999999994179</v>
      </c>
    </row>
    <row r="225" spans="1:3" x14ac:dyDescent="0.35">
      <c r="A225" s="212">
        <v>45150</v>
      </c>
      <c r="B225" s="211">
        <v>36042.019999999997</v>
      </c>
      <c r="C225" s="211">
        <f t="shared" si="3"/>
        <v>4.6399999999994179</v>
      </c>
    </row>
    <row r="226" spans="1:3" x14ac:dyDescent="0.35">
      <c r="A226" s="212">
        <v>45151</v>
      </c>
      <c r="B226" s="211">
        <v>36046.660000000003</v>
      </c>
      <c r="C226" s="211">
        <f t="shared" si="3"/>
        <v>4.6400000000066939</v>
      </c>
    </row>
    <row r="227" spans="1:3" x14ac:dyDescent="0.35">
      <c r="A227" s="212">
        <v>45152</v>
      </c>
      <c r="B227" s="211">
        <v>36051.31</v>
      </c>
      <c r="C227" s="211">
        <f t="shared" si="3"/>
        <v>4.6499999999941792</v>
      </c>
    </row>
    <row r="228" spans="1:3" x14ac:dyDescent="0.35">
      <c r="A228" s="212">
        <v>45153</v>
      </c>
      <c r="B228" s="211">
        <v>36055.949999999997</v>
      </c>
      <c r="C228" s="211">
        <f t="shared" si="3"/>
        <v>4.6399999999994179</v>
      </c>
    </row>
    <row r="229" spans="1:3" x14ac:dyDescent="0.35">
      <c r="A229" s="212">
        <v>45154</v>
      </c>
      <c r="B229" s="211">
        <v>36060.589999999997</v>
      </c>
      <c r="C229" s="211">
        <f t="shared" si="3"/>
        <v>4.6399999999994179</v>
      </c>
    </row>
    <row r="230" spans="1:3" x14ac:dyDescent="0.35">
      <c r="A230" s="212">
        <v>45155</v>
      </c>
      <c r="B230" s="211">
        <v>36065.24</v>
      </c>
      <c r="C230" s="211">
        <f t="shared" si="3"/>
        <v>4.6500000000014552</v>
      </c>
    </row>
    <row r="231" spans="1:3" x14ac:dyDescent="0.35">
      <c r="A231" s="212">
        <v>45156</v>
      </c>
      <c r="B231" s="211">
        <v>36069.879999999997</v>
      </c>
      <c r="C231" s="211">
        <f t="shared" si="3"/>
        <v>4.6399999999994179</v>
      </c>
    </row>
    <row r="232" spans="1:3" x14ac:dyDescent="0.35">
      <c r="A232" s="212">
        <v>45157</v>
      </c>
      <c r="B232" s="211">
        <v>36074.53</v>
      </c>
      <c r="C232" s="211">
        <f t="shared" si="3"/>
        <v>4.6500000000014552</v>
      </c>
    </row>
    <row r="233" spans="1:3" x14ac:dyDescent="0.35">
      <c r="A233" s="212">
        <v>45158</v>
      </c>
      <c r="B233" s="211">
        <v>36079.17</v>
      </c>
      <c r="C233" s="211">
        <f t="shared" si="3"/>
        <v>4.6399999999994179</v>
      </c>
    </row>
    <row r="234" spans="1:3" x14ac:dyDescent="0.35">
      <c r="A234" s="212">
        <v>45159</v>
      </c>
      <c r="B234" s="211">
        <v>36083.82</v>
      </c>
      <c r="C234" s="211">
        <f t="shared" si="3"/>
        <v>4.6500000000014552</v>
      </c>
    </row>
    <row r="235" spans="1:3" x14ac:dyDescent="0.35">
      <c r="A235" s="212">
        <v>45160</v>
      </c>
      <c r="B235" s="211">
        <v>36088.46</v>
      </c>
      <c r="C235" s="211">
        <f t="shared" si="3"/>
        <v>4.6399999999994179</v>
      </c>
    </row>
    <row r="236" spans="1:3" x14ac:dyDescent="0.35">
      <c r="A236" s="212">
        <v>45161</v>
      </c>
      <c r="B236" s="211">
        <v>36093.11</v>
      </c>
      <c r="C236" s="211">
        <f t="shared" si="3"/>
        <v>4.6500000000014552</v>
      </c>
    </row>
    <row r="237" spans="1:3" x14ac:dyDescent="0.35">
      <c r="A237" s="212">
        <v>45162</v>
      </c>
      <c r="B237" s="211">
        <v>36097.760000000002</v>
      </c>
      <c r="C237" s="211">
        <f t="shared" si="3"/>
        <v>4.6500000000014552</v>
      </c>
    </row>
    <row r="238" spans="1:3" x14ac:dyDescent="0.35">
      <c r="A238" s="212">
        <v>45163</v>
      </c>
      <c r="B238" s="211">
        <v>36102.410000000003</v>
      </c>
      <c r="C238" s="211">
        <f t="shared" si="3"/>
        <v>4.6500000000014552</v>
      </c>
    </row>
    <row r="239" spans="1:3" x14ac:dyDescent="0.35">
      <c r="A239" s="212">
        <v>45164</v>
      </c>
      <c r="B239" s="211">
        <v>36107.06</v>
      </c>
      <c r="C239" s="211">
        <f t="shared" si="3"/>
        <v>4.6499999999941792</v>
      </c>
    </row>
    <row r="240" spans="1:3" x14ac:dyDescent="0.35">
      <c r="A240" s="212">
        <v>45165</v>
      </c>
      <c r="B240" s="211">
        <v>36111.71</v>
      </c>
      <c r="C240" s="211">
        <f t="shared" si="3"/>
        <v>4.6500000000014552</v>
      </c>
    </row>
    <row r="241" spans="1:3" x14ac:dyDescent="0.35">
      <c r="A241" s="212">
        <v>45166</v>
      </c>
      <c r="B241" s="211">
        <v>36116.36</v>
      </c>
      <c r="C241" s="211">
        <f t="shared" si="3"/>
        <v>4.6500000000014552</v>
      </c>
    </row>
    <row r="242" spans="1:3" x14ac:dyDescent="0.35">
      <c r="A242" s="212">
        <v>45167</v>
      </c>
      <c r="B242" s="211">
        <v>36121.01</v>
      </c>
      <c r="C242" s="211">
        <f t="shared" si="3"/>
        <v>4.6500000000014552</v>
      </c>
    </row>
    <row r="243" spans="1:3" x14ac:dyDescent="0.35">
      <c r="A243" s="212">
        <v>45168</v>
      </c>
      <c r="B243" s="211">
        <v>36125.660000000003</v>
      </c>
      <c r="C243" s="211">
        <f t="shared" si="3"/>
        <v>4.6500000000014552</v>
      </c>
    </row>
    <row r="244" spans="1:3" x14ac:dyDescent="0.35">
      <c r="A244" s="212">
        <v>45169</v>
      </c>
      <c r="B244" s="211">
        <v>36130.31</v>
      </c>
      <c r="C244" s="211">
        <f t="shared" si="3"/>
        <v>4.6499999999941792</v>
      </c>
    </row>
    <row r="245" spans="1:3" x14ac:dyDescent="0.35">
      <c r="A245" s="212">
        <v>45170</v>
      </c>
      <c r="B245" s="211">
        <v>36134.97</v>
      </c>
      <c r="C245" s="211">
        <f t="shared" si="3"/>
        <v>4.6600000000034925</v>
      </c>
    </row>
    <row r="246" spans="1:3" x14ac:dyDescent="0.35">
      <c r="A246" s="212">
        <v>45171</v>
      </c>
      <c r="B246" s="211">
        <v>36139.620000000003</v>
      </c>
      <c r="C246" s="211">
        <f t="shared" si="3"/>
        <v>4.6500000000014552</v>
      </c>
    </row>
    <row r="247" spans="1:3" x14ac:dyDescent="0.35">
      <c r="A247" s="212">
        <v>45172</v>
      </c>
      <c r="B247" s="211">
        <v>36144.269999999997</v>
      </c>
      <c r="C247" s="211">
        <f t="shared" si="3"/>
        <v>4.6499999999941792</v>
      </c>
    </row>
    <row r="248" spans="1:3" x14ac:dyDescent="0.35">
      <c r="A248" s="212">
        <v>45173</v>
      </c>
      <c r="B248" s="211">
        <v>36148.93</v>
      </c>
      <c r="C248" s="211">
        <f t="shared" si="3"/>
        <v>4.6600000000034925</v>
      </c>
    </row>
    <row r="249" spans="1:3" x14ac:dyDescent="0.35">
      <c r="A249" s="212">
        <v>45174</v>
      </c>
      <c r="B249" s="211">
        <v>36153.58</v>
      </c>
      <c r="C249" s="211">
        <f t="shared" si="3"/>
        <v>4.6500000000014552</v>
      </c>
    </row>
    <row r="250" spans="1:3" x14ac:dyDescent="0.35">
      <c r="A250" s="212">
        <v>45175</v>
      </c>
      <c r="B250" s="211">
        <v>36158.239999999998</v>
      </c>
      <c r="C250" s="211">
        <f t="shared" si="3"/>
        <v>4.6599999999962165</v>
      </c>
    </row>
    <row r="251" spans="1:3" x14ac:dyDescent="0.35">
      <c r="A251" s="212">
        <v>45176</v>
      </c>
      <c r="B251" s="211">
        <v>36162.9</v>
      </c>
      <c r="C251" s="211">
        <f t="shared" si="3"/>
        <v>4.6600000000034925</v>
      </c>
    </row>
    <row r="252" spans="1:3" x14ac:dyDescent="0.35">
      <c r="A252" s="212">
        <v>45177</v>
      </c>
      <c r="B252" s="211">
        <v>36167.550000000003</v>
      </c>
      <c r="C252" s="211">
        <f t="shared" si="3"/>
        <v>4.6500000000014552</v>
      </c>
    </row>
    <row r="253" spans="1:3" x14ac:dyDescent="0.35">
      <c r="A253" s="212">
        <v>45178</v>
      </c>
      <c r="B253" s="211">
        <v>36172.21</v>
      </c>
      <c r="C253" s="211">
        <f t="shared" si="3"/>
        <v>4.6599999999962165</v>
      </c>
    </row>
    <row r="254" spans="1:3" x14ac:dyDescent="0.35">
      <c r="A254" s="212">
        <v>45179</v>
      </c>
      <c r="B254" s="211">
        <v>36173.42</v>
      </c>
      <c r="C254" s="211">
        <f t="shared" si="3"/>
        <v>1.2099999999991269</v>
      </c>
    </row>
    <row r="255" spans="1:3" x14ac:dyDescent="0.35">
      <c r="A255" s="212">
        <v>45180</v>
      </c>
      <c r="B255" s="211">
        <v>36174.620000000003</v>
      </c>
      <c r="C255" s="211">
        <f t="shared" si="3"/>
        <v>1.2000000000043656</v>
      </c>
    </row>
    <row r="256" spans="1:3" x14ac:dyDescent="0.35">
      <c r="A256" s="212">
        <v>45181</v>
      </c>
      <c r="B256" s="211">
        <v>36175.83</v>
      </c>
      <c r="C256" s="211">
        <f t="shared" si="3"/>
        <v>1.2099999999991269</v>
      </c>
    </row>
    <row r="257" spans="1:3" x14ac:dyDescent="0.35">
      <c r="A257" s="212">
        <v>45182</v>
      </c>
      <c r="B257" s="211">
        <v>36177.03</v>
      </c>
      <c r="C257" s="211">
        <f t="shared" si="3"/>
        <v>1.1999999999970896</v>
      </c>
    </row>
    <row r="258" spans="1:3" x14ac:dyDescent="0.35">
      <c r="A258" s="212">
        <v>45183</v>
      </c>
      <c r="B258" s="211">
        <v>36178.239999999998</v>
      </c>
      <c r="C258" s="211">
        <f t="shared" si="3"/>
        <v>1.2099999999991269</v>
      </c>
    </row>
    <row r="259" spans="1:3" x14ac:dyDescent="0.35">
      <c r="A259" s="212">
        <v>45184</v>
      </c>
      <c r="B259" s="211">
        <v>36179.440000000002</v>
      </c>
      <c r="C259" s="211">
        <f t="shared" ref="C259:C322" si="4">+B259-B258</f>
        <v>1.2000000000043656</v>
      </c>
    </row>
    <row r="260" spans="1:3" x14ac:dyDescent="0.35">
      <c r="A260" s="212">
        <v>45185</v>
      </c>
      <c r="B260" s="211">
        <v>36180.65</v>
      </c>
      <c r="C260" s="211">
        <f t="shared" si="4"/>
        <v>1.2099999999991269</v>
      </c>
    </row>
    <row r="261" spans="1:3" x14ac:dyDescent="0.35">
      <c r="A261" s="212">
        <v>45186</v>
      </c>
      <c r="B261" s="211">
        <v>36181.85</v>
      </c>
      <c r="C261" s="211">
        <f t="shared" si="4"/>
        <v>1.1999999999970896</v>
      </c>
    </row>
    <row r="262" spans="1:3" x14ac:dyDescent="0.35">
      <c r="A262" s="212">
        <v>45187</v>
      </c>
      <c r="B262" s="211">
        <v>36183.06</v>
      </c>
      <c r="C262" s="211">
        <f t="shared" si="4"/>
        <v>1.2099999999991269</v>
      </c>
    </row>
    <row r="263" spans="1:3" x14ac:dyDescent="0.35">
      <c r="A263" s="212">
        <v>45188</v>
      </c>
      <c r="B263" s="211">
        <v>36184.26</v>
      </c>
      <c r="C263" s="211">
        <f t="shared" si="4"/>
        <v>1.2000000000043656</v>
      </c>
    </row>
    <row r="264" spans="1:3" x14ac:dyDescent="0.35">
      <c r="A264" s="212">
        <v>45189</v>
      </c>
      <c r="B264" s="211">
        <v>36185.47</v>
      </c>
      <c r="C264" s="211">
        <f t="shared" si="4"/>
        <v>1.2099999999991269</v>
      </c>
    </row>
    <row r="265" spans="1:3" x14ac:dyDescent="0.35">
      <c r="A265" s="212">
        <v>45190</v>
      </c>
      <c r="B265" s="211">
        <v>36186.67</v>
      </c>
      <c r="C265" s="211">
        <f t="shared" si="4"/>
        <v>1.1999999999970896</v>
      </c>
    </row>
    <row r="266" spans="1:3" x14ac:dyDescent="0.35">
      <c r="A266" s="212">
        <v>45191</v>
      </c>
      <c r="B266" s="211">
        <v>36187.879999999997</v>
      </c>
      <c r="C266" s="211">
        <f t="shared" si="4"/>
        <v>1.2099999999991269</v>
      </c>
    </row>
    <row r="267" spans="1:3" x14ac:dyDescent="0.35">
      <c r="A267" s="212">
        <v>45192</v>
      </c>
      <c r="B267" s="211">
        <v>36189.089999999997</v>
      </c>
      <c r="C267" s="211">
        <f t="shared" si="4"/>
        <v>1.2099999999991269</v>
      </c>
    </row>
    <row r="268" spans="1:3" x14ac:dyDescent="0.35">
      <c r="A268" s="212">
        <v>45193</v>
      </c>
      <c r="B268" s="211">
        <v>36190.29</v>
      </c>
      <c r="C268" s="211">
        <f t="shared" si="4"/>
        <v>1.2000000000043656</v>
      </c>
    </row>
    <row r="269" spans="1:3" x14ac:dyDescent="0.35">
      <c r="A269" s="212">
        <v>45194</v>
      </c>
      <c r="B269" s="211">
        <v>36191.5</v>
      </c>
      <c r="C269" s="211">
        <f t="shared" si="4"/>
        <v>1.2099999999991269</v>
      </c>
    </row>
    <row r="270" spans="1:3" x14ac:dyDescent="0.35">
      <c r="A270" s="212">
        <v>45195</v>
      </c>
      <c r="B270" s="211">
        <v>36192.699999999997</v>
      </c>
      <c r="C270" s="211">
        <f t="shared" si="4"/>
        <v>1.1999999999970896</v>
      </c>
    </row>
    <row r="271" spans="1:3" x14ac:dyDescent="0.35">
      <c r="A271" s="212">
        <v>45196</v>
      </c>
      <c r="B271" s="211">
        <v>36193.910000000003</v>
      </c>
      <c r="C271" s="211">
        <f t="shared" si="4"/>
        <v>1.2100000000064028</v>
      </c>
    </row>
    <row r="272" spans="1:3" x14ac:dyDescent="0.35">
      <c r="A272" s="212">
        <v>45197</v>
      </c>
      <c r="B272" s="211">
        <v>36195.11</v>
      </c>
      <c r="C272" s="211">
        <f t="shared" si="4"/>
        <v>1.1999999999970896</v>
      </c>
    </row>
    <row r="273" spans="1:3" x14ac:dyDescent="0.35">
      <c r="A273" s="212">
        <v>45198</v>
      </c>
      <c r="B273" s="211">
        <v>36196.32</v>
      </c>
      <c r="C273" s="211">
        <f t="shared" si="4"/>
        <v>1.2099999999991269</v>
      </c>
    </row>
    <row r="274" spans="1:3" x14ac:dyDescent="0.35">
      <c r="A274" s="212">
        <v>45199</v>
      </c>
      <c r="B274" s="211">
        <v>36197.53</v>
      </c>
      <c r="C274" s="211">
        <f t="shared" si="4"/>
        <v>1.2099999999991269</v>
      </c>
    </row>
    <row r="275" spans="1:3" x14ac:dyDescent="0.35">
      <c r="A275" s="212">
        <v>45200</v>
      </c>
      <c r="B275" s="211">
        <v>36198.730000000003</v>
      </c>
      <c r="C275" s="211">
        <f t="shared" si="4"/>
        <v>1.2000000000043656</v>
      </c>
    </row>
    <row r="276" spans="1:3" x14ac:dyDescent="0.35">
      <c r="A276" s="212">
        <v>45201</v>
      </c>
      <c r="B276" s="211">
        <v>36199.94</v>
      </c>
      <c r="C276" s="211">
        <f t="shared" si="4"/>
        <v>1.2099999999991269</v>
      </c>
    </row>
    <row r="277" spans="1:3" x14ac:dyDescent="0.35">
      <c r="A277" s="212">
        <v>45202</v>
      </c>
      <c r="B277" s="211">
        <v>36201.14</v>
      </c>
      <c r="C277" s="211">
        <f t="shared" si="4"/>
        <v>1.1999999999970896</v>
      </c>
    </row>
    <row r="278" spans="1:3" x14ac:dyDescent="0.35">
      <c r="A278" s="212">
        <v>45203</v>
      </c>
      <c r="B278" s="211">
        <v>36202.35</v>
      </c>
      <c r="C278" s="211">
        <f t="shared" si="4"/>
        <v>1.2099999999991269</v>
      </c>
    </row>
    <row r="279" spans="1:3" x14ac:dyDescent="0.35">
      <c r="A279" s="212">
        <v>45204</v>
      </c>
      <c r="B279" s="211">
        <v>36203.56</v>
      </c>
      <c r="C279" s="211">
        <f t="shared" si="4"/>
        <v>1.2099999999991269</v>
      </c>
    </row>
    <row r="280" spans="1:3" x14ac:dyDescent="0.35">
      <c r="A280" s="212">
        <v>45205</v>
      </c>
      <c r="B280" s="211">
        <v>36204.76</v>
      </c>
      <c r="C280" s="211">
        <f t="shared" si="4"/>
        <v>1.2000000000043656</v>
      </c>
    </row>
    <row r="281" spans="1:3" x14ac:dyDescent="0.35">
      <c r="A281" s="212">
        <v>45206</v>
      </c>
      <c r="B281" s="211">
        <v>36205.97</v>
      </c>
      <c r="C281" s="211">
        <f t="shared" si="4"/>
        <v>1.2099999999991269</v>
      </c>
    </row>
    <row r="282" spans="1:3" x14ac:dyDescent="0.35">
      <c r="A282" s="212">
        <v>45207</v>
      </c>
      <c r="B282" s="211">
        <v>36207.18</v>
      </c>
      <c r="C282" s="211">
        <f t="shared" si="4"/>
        <v>1.2099999999991269</v>
      </c>
    </row>
    <row r="283" spans="1:3" x14ac:dyDescent="0.35">
      <c r="A283" s="212">
        <v>45208</v>
      </c>
      <c r="B283" s="211">
        <v>36208.379999999997</v>
      </c>
      <c r="C283" s="211">
        <f t="shared" si="4"/>
        <v>1.1999999999970896</v>
      </c>
    </row>
    <row r="284" spans="1:3" x14ac:dyDescent="0.35">
      <c r="A284" s="212">
        <v>45209</v>
      </c>
      <c r="B284" s="211">
        <v>36216.53</v>
      </c>
      <c r="C284" s="211">
        <f t="shared" si="4"/>
        <v>8.1500000000014552</v>
      </c>
    </row>
    <row r="285" spans="1:3" x14ac:dyDescent="0.35">
      <c r="A285" s="212">
        <v>45210</v>
      </c>
      <c r="B285" s="211">
        <v>36224.68</v>
      </c>
      <c r="C285" s="211">
        <f t="shared" si="4"/>
        <v>8.1500000000014552</v>
      </c>
    </row>
    <row r="286" spans="1:3" x14ac:dyDescent="0.35">
      <c r="A286" s="212">
        <v>45211</v>
      </c>
      <c r="B286" s="211">
        <v>36232.83</v>
      </c>
      <c r="C286" s="211">
        <f t="shared" si="4"/>
        <v>8.1500000000014552</v>
      </c>
    </row>
    <row r="287" spans="1:3" x14ac:dyDescent="0.35">
      <c r="A287" s="212">
        <v>45212</v>
      </c>
      <c r="B287" s="211">
        <v>36240.99</v>
      </c>
      <c r="C287" s="211">
        <f t="shared" si="4"/>
        <v>8.1599999999962165</v>
      </c>
    </row>
    <row r="288" spans="1:3" x14ac:dyDescent="0.35">
      <c r="A288" s="212">
        <v>45213</v>
      </c>
      <c r="B288" s="211">
        <v>36249.14</v>
      </c>
      <c r="C288" s="211">
        <f t="shared" si="4"/>
        <v>8.1500000000014552</v>
      </c>
    </row>
    <row r="289" spans="1:3" x14ac:dyDescent="0.35">
      <c r="A289" s="212">
        <v>45214</v>
      </c>
      <c r="B289" s="211">
        <v>36257.300000000003</v>
      </c>
      <c r="C289" s="211">
        <f t="shared" si="4"/>
        <v>8.1600000000034925</v>
      </c>
    </row>
    <row r="290" spans="1:3" x14ac:dyDescent="0.35">
      <c r="A290" s="212">
        <v>45215</v>
      </c>
      <c r="B290" s="211">
        <v>36265.46</v>
      </c>
      <c r="C290" s="211">
        <f t="shared" si="4"/>
        <v>8.1599999999962165</v>
      </c>
    </row>
    <row r="291" spans="1:3" x14ac:dyDescent="0.35">
      <c r="A291" s="212">
        <v>45216</v>
      </c>
      <c r="B291" s="211">
        <v>36273.620000000003</v>
      </c>
      <c r="C291" s="211">
        <f t="shared" si="4"/>
        <v>8.1600000000034925</v>
      </c>
    </row>
    <row r="292" spans="1:3" x14ac:dyDescent="0.35">
      <c r="A292" s="212">
        <v>45217</v>
      </c>
      <c r="B292" s="211">
        <v>36281.78</v>
      </c>
      <c r="C292" s="211">
        <f t="shared" si="4"/>
        <v>8.1599999999962165</v>
      </c>
    </row>
    <row r="293" spans="1:3" x14ac:dyDescent="0.35">
      <c r="A293" s="212">
        <v>45218</v>
      </c>
      <c r="B293" s="211">
        <v>36289.949999999997</v>
      </c>
      <c r="C293" s="211">
        <f t="shared" si="4"/>
        <v>8.1699999999982538</v>
      </c>
    </row>
    <row r="294" spans="1:3" x14ac:dyDescent="0.35">
      <c r="A294" s="212">
        <v>45219</v>
      </c>
      <c r="B294" s="211">
        <v>36298.11</v>
      </c>
      <c r="C294" s="211">
        <f t="shared" si="4"/>
        <v>8.1600000000034925</v>
      </c>
    </row>
    <row r="295" spans="1:3" x14ac:dyDescent="0.35">
      <c r="A295" s="212">
        <v>45220</v>
      </c>
      <c r="B295" s="211">
        <v>36306.28</v>
      </c>
      <c r="C295" s="211">
        <f t="shared" si="4"/>
        <v>8.1699999999982538</v>
      </c>
    </row>
    <row r="296" spans="1:3" x14ac:dyDescent="0.35">
      <c r="A296" s="212">
        <v>45221</v>
      </c>
      <c r="B296" s="211">
        <v>36314.449999999997</v>
      </c>
      <c r="C296" s="211">
        <f t="shared" si="4"/>
        <v>8.1699999999982538</v>
      </c>
    </row>
    <row r="297" spans="1:3" x14ac:dyDescent="0.35">
      <c r="A297" s="212">
        <v>45222</v>
      </c>
      <c r="B297" s="211">
        <v>36322.629999999997</v>
      </c>
      <c r="C297" s="211">
        <f t="shared" si="4"/>
        <v>8.180000000000291</v>
      </c>
    </row>
    <row r="298" spans="1:3" x14ac:dyDescent="0.35">
      <c r="A298" s="212">
        <v>45223</v>
      </c>
      <c r="B298" s="211">
        <v>36330.800000000003</v>
      </c>
      <c r="C298" s="211">
        <f t="shared" si="4"/>
        <v>8.1700000000055297</v>
      </c>
    </row>
    <row r="299" spans="1:3" x14ac:dyDescent="0.35">
      <c r="A299" s="212">
        <v>45224</v>
      </c>
      <c r="B299" s="211">
        <v>36338.980000000003</v>
      </c>
      <c r="C299" s="211">
        <f t="shared" si="4"/>
        <v>8.180000000000291</v>
      </c>
    </row>
    <row r="300" spans="1:3" x14ac:dyDescent="0.35">
      <c r="A300" s="212">
        <v>45225</v>
      </c>
      <c r="B300" s="211">
        <v>36347.15</v>
      </c>
      <c r="C300" s="211">
        <f t="shared" si="4"/>
        <v>8.1699999999982538</v>
      </c>
    </row>
    <row r="301" spans="1:3" x14ac:dyDescent="0.35">
      <c r="A301" s="212">
        <v>45226</v>
      </c>
      <c r="B301" s="211">
        <v>36355.33</v>
      </c>
      <c r="C301" s="211">
        <f t="shared" si="4"/>
        <v>8.180000000000291</v>
      </c>
    </row>
    <row r="302" spans="1:3" x14ac:dyDescent="0.35">
      <c r="A302" s="212">
        <v>45227</v>
      </c>
      <c r="B302" s="211">
        <v>36363.519999999997</v>
      </c>
      <c r="C302" s="211">
        <f t="shared" si="4"/>
        <v>8.1899999999950523</v>
      </c>
    </row>
    <row r="303" spans="1:3" x14ac:dyDescent="0.35">
      <c r="A303" s="212">
        <v>45228</v>
      </c>
      <c r="B303" s="211">
        <v>36371.699999999997</v>
      </c>
      <c r="C303" s="211">
        <f t="shared" si="4"/>
        <v>8.180000000000291</v>
      </c>
    </row>
    <row r="304" spans="1:3" x14ac:dyDescent="0.35">
      <c r="A304" s="212">
        <v>45229</v>
      </c>
      <c r="B304" s="211">
        <v>36379.879999999997</v>
      </c>
      <c r="C304" s="211">
        <f t="shared" si="4"/>
        <v>8.180000000000291</v>
      </c>
    </row>
    <row r="305" spans="1:3" x14ac:dyDescent="0.35">
      <c r="A305" s="212">
        <v>45230</v>
      </c>
      <c r="B305" s="211">
        <v>36388.07</v>
      </c>
      <c r="C305" s="211">
        <f t="shared" si="4"/>
        <v>8.1900000000023283</v>
      </c>
    </row>
    <row r="306" spans="1:3" x14ac:dyDescent="0.35">
      <c r="A306" s="212">
        <v>45231</v>
      </c>
      <c r="B306" s="211">
        <v>36396.26</v>
      </c>
      <c r="C306" s="211">
        <f t="shared" si="4"/>
        <v>8.1900000000023283</v>
      </c>
    </row>
    <row r="307" spans="1:3" x14ac:dyDescent="0.35">
      <c r="A307" s="212">
        <v>45232</v>
      </c>
      <c r="B307" s="211">
        <v>36404.449999999997</v>
      </c>
      <c r="C307" s="211">
        <f t="shared" si="4"/>
        <v>8.1899999999950523</v>
      </c>
    </row>
    <row r="308" spans="1:3" x14ac:dyDescent="0.35">
      <c r="A308" s="212">
        <v>45233</v>
      </c>
      <c r="B308" s="211">
        <v>36412.639999999999</v>
      </c>
      <c r="C308" s="211">
        <f t="shared" si="4"/>
        <v>8.1900000000023283</v>
      </c>
    </row>
    <row r="309" spans="1:3" x14ac:dyDescent="0.35">
      <c r="A309" s="212">
        <v>45234</v>
      </c>
      <c r="B309" s="211">
        <v>36420.839999999997</v>
      </c>
      <c r="C309" s="211">
        <f t="shared" si="4"/>
        <v>8.1999999999970896</v>
      </c>
    </row>
    <row r="310" spans="1:3" x14ac:dyDescent="0.35">
      <c r="A310" s="212">
        <v>45235</v>
      </c>
      <c r="B310" s="211">
        <v>36429.03</v>
      </c>
      <c r="C310" s="211">
        <f t="shared" si="4"/>
        <v>8.1900000000023283</v>
      </c>
    </row>
    <row r="311" spans="1:3" x14ac:dyDescent="0.35">
      <c r="A311" s="212">
        <v>45236</v>
      </c>
      <c r="B311" s="211">
        <v>36437.230000000003</v>
      </c>
      <c r="C311" s="211">
        <f t="shared" si="4"/>
        <v>8.2000000000043656</v>
      </c>
    </row>
    <row r="312" spans="1:3" x14ac:dyDescent="0.35">
      <c r="A312" s="212">
        <v>45237</v>
      </c>
      <c r="B312" s="211">
        <v>36445.43</v>
      </c>
      <c r="C312" s="211">
        <f t="shared" si="4"/>
        <v>8.1999999999970896</v>
      </c>
    </row>
    <row r="313" spans="1:3" x14ac:dyDescent="0.35">
      <c r="A313" s="212">
        <v>45238</v>
      </c>
      <c r="B313" s="211">
        <v>36453.629999999997</v>
      </c>
      <c r="C313" s="211">
        <f t="shared" si="4"/>
        <v>8.1999999999970896</v>
      </c>
    </row>
    <row r="314" spans="1:3" x14ac:dyDescent="0.35">
      <c r="A314" s="212">
        <v>45239</v>
      </c>
      <c r="B314" s="211">
        <v>36461.839999999997</v>
      </c>
      <c r="C314" s="211">
        <f t="shared" si="4"/>
        <v>8.2099999999991269</v>
      </c>
    </row>
    <row r="315" spans="1:3" x14ac:dyDescent="0.35">
      <c r="A315" s="212">
        <v>45240</v>
      </c>
      <c r="B315" s="211">
        <v>36466.69</v>
      </c>
      <c r="C315" s="211">
        <f t="shared" si="4"/>
        <v>4.8500000000058208</v>
      </c>
    </row>
    <row r="316" spans="1:3" x14ac:dyDescent="0.35">
      <c r="A316" s="212">
        <v>45241</v>
      </c>
      <c r="B316" s="211">
        <v>36471.550000000003</v>
      </c>
      <c r="C316" s="211">
        <f t="shared" si="4"/>
        <v>4.8600000000005821</v>
      </c>
    </row>
    <row r="317" spans="1:3" x14ac:dyDescent="0.35">
      <c r="A317" s="212">
        <v>45242</v>
      </c>
      <c r="B317" s="211">
        <v>36476.400000000001</v>
      </c>
      <c r="C317" s="211">
        <f t="shared" si="4"/>
        <v>4.8499999999985448</v>
      </c>
    </row>
    <row r="318" spans="1:3" x14ac:dyDescent="0.35">
      <c r="A318" s="212">
        <v>45243</v>
      </c>
      <c r="B318" s="211">
        <v>36481.25</v>
      </c>
      <c r="C318" s="211">
        <f t="shared" si="4"/>
        <v>4.8499999999985448</v>
      </c>
    </row>
    <row r="319" spans="1:3" x14ac:dyDescent="0.35">
      <c r="A319" s="212">
        <v>45244</v>
      </c>
      <c r="B319" s="211">
        <v>36486.11</v>
      </c>
      <c r="C319" s="211">
        <f t="shared" si="4"/>
        <v>4.8600000000005821</v>
      </c>
    </row>
    <row r="320" spans="1:3" x14ac:dyDescent="0.35">
      <c r="A320" s="212">
        <v>45245</v>
      </c>
      <c r="B320" s="211">
        <v>36490.959999999999</v>
      </c>
      <c r="C320" s="211">
        <f t="shared" si="4"/>
        <v>4.8499999999985448</v>
      </c>
    </row>
    <row r="321" spans="1:3" x14ac:dyDescent="0.35">
      <c r="A321" s="212">
        <v>45246</v>
      </c>
      <c r="B321" s="211">
        <v>36495.82</v>
      </c>
      <c r="C321" s="211">
        <f t="shared" si="4"/>
        <v>4.8600000000005821</v>
      </c>
    </row>
    <row r="322" spans="1:3" x14ac:dyDescent="0.35">
      <c r="A322" s="212">
        <v>45247</v>
      </c>
      <c r="B322" s="211">
        <v>36500.68</v>
      </c>
      <c r="C322" s="211">
        <f t="shared" si="4"/>
        <v>4.8600000000005821</v>
      </c>
    </row>
    <row r="323" spans="1:3" x14ac:dyDescent="0.35">
      <c r="A323" s="212">
        <v>45248</v>
      </c>
      <c r="B323" s="211">
        <v>36505.53</v>
      </c>
      <c r="C323" s="211">
        <f t="shared" ref="C323:C386" si="5">+B323-B322</f>
        <v>4.8499999999985448</v>
      </c>
    </row>
    <row r="324" spans="1:3" x14ac:dyDescent="0.35">
      <c r="A324" s="212">
        <v>45249</v>
      </c>
      <c r="B324" s="211">
        <v>36510.39</v>
      </c>
      <c r="C324" s="211">
        <f t="shared" si="5"/>
        <v>4.8600000000005821</v>
      </c>
    </row>
    <row r="325" spans="1:3" x14ac:dyDescent="0.35">
      <c r="A325" s="212">
        <v>45250</v>
      </c>
      <c r="B325" s="211">
        <v>36515.25</v>
      </c>
      <c r="C325" s="211">
        <f t="shared" si="5"/>
        <v>4.8600000000005821</v>
      </c>
    </row>
    <row r="326" spans="1:3" x14ac:dyDescent="0.35">
      <c r="A326" s="212">
        <v>45251</v>
      </c>
      <c r="B326" s="211">
        <v>36520.11</v>
      </c>
      <c r="C326" s="211">
        <f t="shared" si="5"/>
        <v>4.8600000000005821</v>
      </c>
    </row>
    <row r="327" spans="1:3" x14ac:dyDescent="0.35">
      <c r="A327" s="212">
        <v>45252</v>
      </c>
      <c r="B327" s="211">
        <v>36524.97</v>
      </c>
      <c r="C327" s="211">
        <f t="shared" si="5"/>
        <v>4.8600000000005821</v>
      </c>
    </row>
    <row r="328" spans="1:3" x14ac:dyDescent="0.35">
      <c r="A328" s="212">
        <v>45253</v>
      </c>
      <c r="B328" s="211">
        <v>36529.83</v>
      </c>
      <c r="C328" s="211">
        <f t="shared" si="5"/>
        <v>4.8600000000005821</v>
      </c>
    </row>
    <row r="329" spans="1:3" x14ac:dyDescent="0.35">
      <c r="A329" s="212">
        <v>45254</v>
      </c>
      <c r="B329" s="211">
        <v>36534.69</v>
      </c>
      <c r="C329" s="211">
        <f t="shared" si="5"/>
        <v>4.8600000000005821</v>
      </c>
    </row>
    <row r="330" spans="1:3" x14ac:dyDescent="0.35">
      <c r="A330" s="212">
        <v>45255</v>
      </c>
      <c r="B330" s="211">
        <v>36539.550000000003</v>
      </c>
      <c r="C330" s="211">
        <f t="shared" si="5"/>
        <v>4.8600000000005821</v>
      </c>
    </row>
    <row r="331" spans="1:3" x14ac:dyDescent="0.35">
      <c r="A331" s="212">
        <v>45256</v>
      </c>
      <c r="B331" s="211">
        <v>36544.42</v>
      </c>
      <c r="C331" s="211">
        <f t="shared" si="5"/>
        <v>4.8699999999953434</v>
      </c>
    </row>
    <row r="332" spans="1:3" x14ac:dyDescent="0.35">
      <c r="A332" s="212">
        <v>45257</v>
      </c>
      <c r="B332" s="211">
        <v>36549.279999999999</v>
      </c>
      <c r="C332" s="211">
        <f t="shared" si="5"/>
        <v>4.8600000000005821</v>
      </c>
    </row>
    <row r="333" spans="1:3" x14ac:dyDescent="0.35">
      <c r="A333" s="212">
        <v>45258</v>
      </c>
      <c r="B333" s="211">
        <v>36554.14</v>
      </c>
      <c r="C333" s="211">
        <f t="shared" si="5"/>
        <v>4.8600000000005821</v>
      </c>
    </row>
    <row r="334" spans="1:3" x14ac:dyDescent="0.35">
      <c r="A334" s="212">
        <v>45259</v>
      </c>
      <c r="B334" s="211">
        <v>36559.01</v>
      </c>
      <c r="C334" s="211">
        <f t="shared" si="5"/>
        <v>4.8700000000026193</v>
      </c>
    </row>
    <row r="335" spans="1:3" x14ac:dyDescent="0.35">
      <c r="A335" s="212">
        <v>45260</v>
      </c>
      <c r="B335" s="211">
        <v>36563.870000000003</v>
      </c>
      <c r="C335" s="211">
        <f t="shared" si="5"/>
        <v>4.8600000000005821</v>
      </c>
    </row>
    <row r="336" spans="1:3" x14ac:dyDescent="0.35">
      <c r="A336" s="212">
        <v>45261</v>
      </c>
      <c r="B336" s="211">
        <v>36568.74</v>
      </c>
      <c r="C336" s="211">
        <f t="shared" si="5"/>
        <v>4.8699999999953434</v>
      </c>
    </row>
    <row r="337" spans="1:3" x14ac:dyDescent="0.35">
      <c r="A337" s="212">
        <v>45262</v>
      </c>
      <c r="B337" s="211">
        <v>36573.599999999999</v>
      </c>
      <c r="C337" s="211">
        <f t="shared" si="5"/>
        <v>4.8600000000005821</v>
      </c>
    </row>
    <row r="338" spans="1:3" x14ac:dyDescent="0.35">
      <c r="A338" s="212">
        <v>45263</v>
      </c>
      <c r="B338" s="211">
        <v>36578.47</v>
      </c>
      <c r="C338" s="211">
        <f t="shared" si="5"/>
        <v>4.8700000000026193</v>
      </c>
    </row>
    <row r="339" spans="1:3" x14ac:dyDescent="0.35">
      <c r="A339" s="212">
        <v>45264</v>
      </c>
      <c r="B339" s="211">
        <v>36583.339999999997</v>
      </c>
      <c r="C339" s="211">
        <f t="shared" si="5"/>
        <v>4.8699999999953434</v>
      </c>
    </row>
    <row r="340" spans="1:3" x14ac:dyDescent="0.35">
      <c r="A340" s="212">
        <v>45265</v>
      </c>
      <c r="B340" s="211">
        <v>36588.21</v>
      </c>
      <c r="C340" s="211">
        <f t="shared" si="5"/>
        <v>4.8700000000026193</v>
      </c>
    </row>
    <row r="341" spans="1:3" x14ac:dyDescent="0.35">
      <c r="A341" s="212">
        <v>45266</v>
      </c>
      <c r="B341" s="211">
        <v>36593.08</v>
      </c>
      <c r="C341" s="211">
        <f t="shared" si="5"/>
        <v>4.8700000000026193</v>
      </c>
    </row>
    <row r="342" spans="1:3" x14ac:dyDescent="0.35">
      <c r="A342" s="212">
        <v>45267</v>
      </c>
      <c r="B342" s="211">
        <v>36597.949999999997</v>
      </c>
      <c r="C342" s="211">
        <f t="shared" si="5"/>
        <v>4.8699999999953434</v>
      </c>
    </row>
    <row r="343" spans="1:3" x14ac:dyDescent="0.35">
      <c r="A343" s="212">
        <v>45268</v>
      </c>
      <c r="B343" s="211">
        <v>36602.82</v>
      </c>
      <c r="C343" s="211">
        <f t="shared" si="5"/>
        <v>4.8700000000026193</v>
      </c>
    </row>
    <row r="344" spans="1:3" x14ac:dyDescent="0.35">
      <c r="A344" s="212">
        <v>45269</v>
      </c>
      <c r="B344" s="211">
        <v>36607.69</v>
      </c>
      <c r="C344" s="211">
        <f t="shared" si="5"/>
        <v>4.8700000000026193</v>
      </c>
    </row>
    <row r="345" spans="1:3" x14ac:dyDescent="0.35">
      <c r="A345" s="212">
        <v>45270</v>
      </c>
      <c r="B345" s="211">
        <v>36615.93</v>
      </c>
      <c r="C345" s="211">
        <f t="shared" si="5"/>
        <v>8.2399999999979627</v>
      </c>
    </row>
    <row r="346" spans="1:3" x14ac:dyDescent="0.35">
      <c r="A346" s="212">
        <v>45271</v>
      </c>
      <c r="B346" s="211">
        <v>36624.17</v>
      </c>
      <c r="C346" s="211">
        <f t="shared" si="5"/>
        <v>8.2399999999979627</v>
      </c>
    </row>
    <row r="347" spans="1:3" x14ac:dyDescent="0.35">
      <c r="A347" s="212">
        <v>45272</v>
      </c>
      <c r="B347" s="211">
        <v>36632.410000000003</v>
      </c>
      <c r="C347" s="211">
        <f t="shared" si="5"/>
        <v>8.2400000000052387</v>
      </c>
    </row>
    <row r="348" spans="1:3" x14ac:dyDescent="0.35">
      <c r="A348" s="212">
        <v>45273</v>
      </c>
      <c r="B348" s="211">
        <v>36640.65</v>
      </c>
      <c r="C348" s="211">
        <f t="shared" si="5"/>
        <v>8.2399999999979627</v>
      </c>
    </row>
    <row r="349" spans="1:3" x14ac:dyDescent="0.35">
      <c r="A349" s="212">
        <v>45274</v>
      </c>
      <c r="B349" s="211">
        <v>36648.9</v>
      </c>
      <c r="C349" s="211">
        <f t="shared" si="5"/>
        <v>8.25</v>
      </c>
    </row>
    <row r="350" spans="1:3" x14ac:dyDescent="0.35">
      <c r="A350" s="212">
        <v>45275</v>
      </c>
      <c r="B350" s="211">
        <v>36657.15</v>
      </c>
      <c r="C350" s="211">
        <f t="shared" si="5"/>
        <v>8.25</v>
      </c>
    </row>
    <row r="351" spans="1:3" x14ac:dyDescent="0.35">
      <c r="A351" s="212">
        <v>45276</v>
      </c>
      <c r="B351" s="211">
        <v>36665.4</v>
      </c>
      <c r="C351" s="211">
        <f t="shared" si="5"/>
        <v>8.25</v>
      </c>
    </row>
    <row r="352" spans="1:3" x14ac:dyDescent="0.35">
      <c r="A352" s="212">
        <v>45277</v>
      </c>
      <c r="B352" s="211">
        <v>36673.65</v>
      </c>
      <c r="C352" s="211">
        <f t="shared" si="5"/>
        <v>8.25</v>
      </c>
    </row>
    <row r="353" spans="1:4" x14ac:dyDescent="0.35">
      <c r="A353" s="212">
        <v>45278</v>
      </c>
      <c r="B353" s="211">
        <v>36681.9</v>
      </c>
      <c r="C353" s="211">
        <f t="shared" si="5"/>
        <v>8.25</v>
      </c>
    </row>
    <row r="354" spans="1:4" x14ac:dyDescent="0.35">
      <c r="A354" s="212">
        <v>45279</v>
      </c>
      <c r="B354" s="211">
        <v>36690.160000000003</v>
      </c>
      <c r="C354" s="211">
        <f t="shared" si="5"/>
        <v>8.2600000000020373</v>
      </c>
    </row>
    <row r="355" spans="1:4" x14ac:dyDescent="0.35">
      <c r="A355" s="212">
        <v>45280</v>
      </c>
      <c r="B355" s="211">
        <v>36698.410000000003</v>
      </c>
      <c r="C355" s="211">
        <f t="shared" si="5"/>
        <v>8.25</v>
      </c>
    </row>
    <row r="356" spans="1:4" x14ac:dyDescent="0.35">
      <c r="A356" s="212">
        <v>45281</v>
      </c>
      <c r="B356" s="211">
        <v>36706.67</v>
      </c>
      <c r="C356" s="211">
        <f t="shared" si="5"/>
        <v>8.2599999999947613</v>
      </c>
    </row>
    <row r="357" spans="1:4" x14ac:dyDescent="0.35">
      <c r="A357" s="212">
        <v>45282</v>
      </c>
      <c r="B357" s="211">
        <v>36714.93</v>
      </c>
      <c r="C357" s="211">
        <f t="shared" si="5"/>
        <v>8.2600000000020373</v>
      </c>
    </row>
    <row r="358" spans="1:4" x14ac:dyDescent="0.35">
      <c r="A358" s="212">
        <v>45283</v>
      </c>
      <c r="B358" s="211">
        <v>36723.199999999997</v>
      </c>
      <c r="C358" s="211">
        <f t="shared" si="5"/>
        <v>8.2699999999967986</v>
      </c>
    </row>
    <row r="359" spans="1:4" x14ac:dyDescent="0.35">
      <c r="A359" s="212">
        <v>45284</v>
      </c>
      <c r="B359" s="211">
        <v>36731.46</v>
      </c>
      <c r="C359" s="211">
        <f t="shared" si="5"/>
        <v>8.2600000000020373</v>
      </c>
    </row>
    <row r="360" spans="1:4" x14ac:dyDescent="0.35">
      <c r="A360" s="212">
        <v>45285</v>
      </c>
      <c r="B360" s="211">
        <v>36739.730000000003</v>
      </c>
      <c r="C360" s="211">
        <f t="shared" si="5"/>
        <v>8.2700000000040745</v>
      </c>
    </row>
    <row r="361" spans="1:4" x14ac:dyDescent="0.35">
      <c r="A361" s="212">
        <v>45286</v>
      </c>
      <c r="B361" s="211">
        <v>36747.99</v>
      </c>
      <c r="C361" s="211">
        <f t="shared" si="5"/>
        <v>8.2599999999947613</v>
      </c>
    </row>
    <row r="362" spans="1:4" x14ac:dyDescent="0.35">
      <c r="A362" s="212">
        <v>45287</v>
      </c>
      <c r="B362" s="211">
        <v>36756.26</v>
      </c>
      <c r="C362" s="211">
        <f t="shared" si="5"/>
        <v>8.2700000000040745</v>
      </c>
    </row>
    <row r="363" spans="1:4" x14ac:dyDescent="0.35">
      <c r="A363" s="212">
        <v>45288</v>
      </c>
      <c r="B363" s="211">
        <v>36764.54</v>
      </c>
      <c r="C363" s="211">
        <f t="shared" si="5"/>
        <v>8.2799999999988358</v>
      </c>
    </row>
    <row r="364" spans="1:4" x14ac:dyDescent="0.35">
      <c r="A364" s="212">
        <v>45289</v>
      </c>
      <c r="B364" s="211">
        <v>36772.81</v>
      </c>
      <c r="C364" s="211">
        <f t="shared" si="5"/>
        <v>8.2699999999967986</v>
      </c>
    </row>
    <row r="365" spans="1:4" x14ac:dyDescent="0.35">
      <c r="A365" s="212">
        <v>45290</v>
      </c>
      <c r="B365" s="211">
        <v>36781.089999999997</v>
      </c>
      <c r="C365" s="211">
        <f t="shared" si="5"/>
        <v>8.2799999999988358</v>
      </c>
    </row>
    <row r="366" spans="1:4" x14ac:dyDescent="0.35">
      <c r="A366" s="212">
        <v>45291</v>
      </c>
      <c r="B366" s="211">
        <v>36789.360000000001</v>
      </c>
      <c r="C366" s="211">
        <f t="shared" si="5"/>
        <v>8.2700000000040745</v>
      </c>
    </row>
    <row r="367" spans="1:4" x14ac:dyDescent="0.35">
      <c r="A367" s="212">
        <v>45292</v>
      </c>
      <c r="B367" s="211">
        <v>36797.64</v>
      </c>
      <c r="C367" s="211">
        <f t="shared" si="5"/>
        <v>8.2799999999988358</v>
      </c>
      <c r="D367" s="213"/>
    </row>
    <row r="368" spans="1:4" x14ac:dyDescent="0.35">
      <c r="A368" s="212">
        <v>45293</v>
      </c>
      <c r="B368" s="211">
        <v>36805.919999999998</v>
      </c>
      <c r="C368" s="211">
        <f t="shared" si="5"/>
        <v>8.2799999999988358</v>
      </c>
    </row>
    <row r="369" spans="1:3" x14ac:dyDescent="0.35">
      <c r="A369" s="212">
        <v>45294</v>
      </c>
      <c r="B369" s="211">
        <v>36814.21</v>
      </c>
      <c r="C369" s="211">
        <f t="shared" si="5"/>
        <v>8.2900000000008731</v>
      </c>
    </row>
    <row r="370" spans="1:3" x14ac:dyDescent="0.35">
      <c r="A370" s="212">
        <v>45295</v>
      </c>
      <c r="B370" s="211">
        <v>36822.49</v>
      </c>
      <c r="C370" s="211">
        <f t="shared" si="5"/>
        <v>8.2799999999988358</v>
      </c>
    </row>
    <row r="371" spans="1:3" x14ac:dyDescent="0.35">
      <c r="A371" s="212">
        <v>45296</v>
      </c>
      <c r="B371" s="211">
        <v>36830.78</v>
      </c>
      <c r="C371" s="211">
        <f t="shared" si="5"/>
        <v>8.2900000000008731</v>
      </c>
    </row>
    <row r="372" spans="1:3" x14ac:dyDescent="0.35">
      <c r="A372" s="212">
        <v>45297</v>
      </c>
      <c r="B372" s="211">
        <v>36839.07</v>
      </c>
      <c r="C372" s="211">
        <f t="shared" si="5"/>
        <v>8.2900000000008731</v>
      </c>
    </row>
    <row r="373" spans="1:3" x14ac:dyDescent="0.35">
      <c r="A373" s="212">
        <v>45298</v>
      </c>
      <c r="B373" s="211">
        <v>36847.360000000001</v>
      </c>
      <c r="C373" s="211">
        <f t="shared" si="5"/>
        <v>8.2900000000008731</v>
      </c>
    </row>
    <row r="374" spans="1:3" x14ac:dyDescent="0.35">
      <c r="A374" s="212">
        <v>45299</v>
      </c>
      <c r="B374" s="211">
        <v>36855.65</v>
      </c>
      <c r="C374" s="211">
        <f t="shared" si="5"/>
        <v>8.2900000000008731</v>
      </c>
    </row>
    <row r="375" spans="1:3" x14ac:dyDescent="0.35">
      <c r="A375" s="212">
        <v>45300</v>
      </c>
      <c r="B375" s="211">
        <v>36863.94</v>
      </c>
      <c r="C375" s="211">
        <f t="shared" si="5"/>
        <v>8.2900000000008731</v>
      </c>
    </row>
    <row r="376" spans="1:3" x14ac:dyDescent="0.35">
      <c r="A376" s="212">
        <v>45301</v>
      </c>
      <c r="B376" s="211">
        <v>36857.980000000003</v>
      </c>
      <c r="C376" s="211">
        <f t="shared" si="5"/>
        <v>-5.9599999999991269</v>
      </c>
    </row>
    <row r="377" spans="1:3" x14ac:dyDescent="0.35">
      <c r="A377" s="212">
        <v>45302</v>
      </c>
      <c r="B377" s="211">
        <v>36852.019999999997</v>
      </c>
      <c r="C377" s="211">
        <f t="shared" si="5"/>
        <v>-5.9600000000064028</v>
      </c>
    </row>
    <row r="378" spans="1:3" x14ac:dyDescent="0.35">
      <c r="A378" s="212">
        <v>45303</v>
      </c>
      <c r="B378" s="211">
        <v>36846.06</v>
      </c>
      <c r="C378" s="211">
        <f t="shared" si="5"/>
        <v>-5.9599999999991269</v>
      </c>
    </row>
    <row r="379" spans="1:3" x14ac:dyDescent="0.35">
      <c r="A379" s="212">
        <v>45304</v>
      </c>
      <c r="B379" s="211">
        <v>36840.1</v>
      </c>
      <c r="C379" s="211">
        <f t="shared" si="5"/>
        <v>-5.9599999999991269</v>
      </c>
    </row>
    <row r="380" spans="1:3" x14ac:dyDescent="0.35">
      <c r="A380" s="212">
        <v>45305</v>
      </c>
      <c r="B380" s="211">
        <v>36834.15</v>
      </c>
      <c r="C380" s="211">
        <f t="shared" si="5"/>
        <v>-5.9499999999970896</v>
      </c>
    </row>
    <row r="381" spans="1:3" x14ac:dyDescent="0.35">
      <c r="A381" s="212">
        <v>45306</v>
      </c>
      <c r="B381" s="211">
        <v>36828.19</v>
      </c>
      <c r="C381" s="211">
        <f t="shared" si="5"/>
        <v>-5.9599999999991269</v>
      </c>
    </row>
    <row r="382" spans="1:3" x14ac:dyDescent="0.35">
      <c r="A382" s="212">
        <v>45307</v>
      </c>
      <c r="B382" s="211">
        <v>36822.239999999998</v>
      </c>
      <c r="C382" s="211">
        <f t="shared" si="5"/>
        <v>-5.9500000000043656</v>
      </c>
    </row>
    <row r="383" spans="1:3" x14ac:dyDescent="0.35">
      <c r="A383" s="212">
        <v>45308</v>
      </c>
      <c r="B383" s="211">
        <v>36816.29</v>
      </c>
      <c r="C383" s="211">
        <f t="shared" si="5"/>
        <v>-5.9499999999970896</v>
      </c>
    </row>
    <row r="384" spans="1:3" x14ac:dyDescent="0.35">
      <c r="A384" s="212">
        <v>45309</v>
      </c>
      <c r="B384" s="211">
        <v>36810.33</v>
      </c>
      <c r="C384" s="211">
        <f t="shared" si="5"/>
        <v>-5.9599999999991269</v>
      </c>
    </row>
    <row r="385" spans="1:3" x14ac:dyDescent="0.35">
      <c r="A385" s="212">
        <v>45310</v>
      </c>
      <c r="B385" s="211">
        <v>36804.379999999997</v>
      </c>
      <c r="C385" s="211">
        <f t="shared" si="5"/>
        <v>-5.9500000000043656</v>
      </c>
    </row>
    <row r="386" spans="1:3" x14ac:dyDescent="0.35">
      <c r="A386" s="212">
        <v>45311</v>
      </c>
      <c r="B386" s="211">
        <v>36798.43</v>
      </c>
      <c r="C386" s="211">
        <f t="shared" si="5"/>
        <v>-5.9499999999970896</v>
      </c>
    </row>
    <row r="387" spans="1:3" x14ac:dyDescent="0.35">
      <c r="A387" s="212">
        <v>45312</v>
      </c>
      <c r="B387" s="211">
        <v>36792.480000000003</v>
      </c>
      <c r="C387" s="211">
        <f t="shared" ref="C387:C450" si="6">+B387-B386</f>
        <v>-5.9499999999970896</v>
      </c>
    </row>
    <row r="388" spans="1:3" x14ac:dyDescent="0.35">
      <c r="A388" s="212">
        <v>45313</v>
      </c>
      <c r="B388" s="211">
        <v>36786.53</v>
      </c>
      <c r="C388" s="211">
        <f t="shared" si="6"/>
        <v>-5.9500000000043656</v>
      </c>
    </row>
    <row r="389" spans="1:3" x14ac:dyDescent="0.35">
      <c r="A389" s="212">
        <v>45314</v>
      </c>
      <c r="B389" s="211">
        <v>36780.58</v>
      </c>
      <c r="C389" s="211">
        <f t="shared" si="6"/>
        <v>-5.9499999999970896</v>
      </c>
    </row>
    <row r="390" spans="1:3" x14ac:dyDescent="0.35">
      <c r="A390" s="212">
        <v>45315</v>
      </c>
      <c r="B390" s="211">
        <v>36774.639999999999</v>
      </c>
      <c r="C390" s="211">
        <f t="shared" si="6"/>
        <v>-5.9400000000023283</v>
      </c>
    </row>
    <row r="391" spans="1:3" x14ac:dyDescent="0.35">
      <c r="A391" s="212">
        <v>45316</v>
      </c>
      <c r="B391" s="211">
        <v>36768.69</v>
      </c>
      <c r="C391" s="211">
        <f t="shared" si="6"/>
        <v>-5.9499999999970896</v>
      </c>
    </row>
    <row r="392" spans="1:3" x14ac:dyDescent="0.35">
      <c r="A392" s="212">
        <v>45317</v>
      </c>
      <c r="B392" s="211">
        <v>36762.75</v>
      </c>
      <c r="C392" s="211">
        <f t="shared" si="6"/>
        <v>-5.9400000000023283</v>
      </c>
    </row>
    <row r="393" spans="1:3" x14ac:dyDescent="0.35">
      <c r="A393" s="212">
        <v>45318</v>
      </c>
      <c r="B393" s="211">
        <v>36756.800000000003</v>
      </c>
      <c r="C393" s="211">
        <f t="shared" si="6"/>
        <v>-5.9499999999970896</v>
      </c>
    </row>
    <row r="394" spans="1:3" x14ac:dyDescent="0.35">
      <c r="A394" s="212">
        <v>45319</v>
      </c>
      <c r="B394" s="211">
        <v>36750.86</v>
      </c>
      <c r="C394" s="211">
        <f t="shared" si="6"/>
        <v>-5.9400000000023283</v>
      </c>
    </row>
    <row r="395" spans="1:3" x14ac:dyDescent="0.35">
      <c r="A395" s="212">
        <v>45320</v>
      </c>
      <c r="B395" s="211">
        <v>36744.92</v>
      </c>
      <c r="C395" s="211">
        <f t="shared" si="6"/>
        <v>-5.9400000000023283</v>
      </c>
    </row>
    <row r="396" spans="1:3" x14ac:dyDescent="0.35">
      <c r="A396" s="212">
        <v>45321</v>
      </c>
      <c r="B396" s="211">
        <v>36738.980000000003</v>
      </c>
      <c r="C396" s="211">
        <f t="shared" si="6"/>
        <v>-5.9399999999950523</v>
      </c>
    </row>
    <row r="397" spans="1:3" x14ac:dyDescent="0.35">
      <c r="A397" s="212">
        <v>45322</v>
      </c>
      <c r="B397" s="211">
        <v>36733.040000000001</v>
      </c>
      <c r="C397" s="211">
        <f t="shared" si="6"/>
        <v>-5.9400000000023283</v>
      </c>
    </row>
    <row r="398" spans="1:3" x14ac:dyDescent="0.35">
      <c r="A398" s="212">
        <v>45323</v>
      </c>
      <c r="B398" s="211">
        <v>36727.1</v>
      </c>
      <c r="C398" s="211">
        <f t="shared" si="6"/>
        <v>-5.9400000000023283</v>
      </c>
    </row>
    <row r="399" spans="1:3" x14ac:dyDescent="0.35">
      <c r="A399" s="212">
        <v>45324</v>
      </c>
      <c r="B399" s="211">
        <v>36721.160000000003</v>
      </c>
      <c r="C399" s="211">
        <f t="shared" si="6"/>
        <v>-5.9399999999950523</v>
      </c>
    </row>
    <row r="400" spans="1:3" x14ac:dyDescent="0.35">
      <c r="A400" s="212">
        <v>45325</v>
      </c>
      <c r="B400" s="211">
        <v>36715.22</v>
      </c>
      <c r="C400" s="211">
        <f t="shared" si="6"/>
        <v>-5.9400000000023283</v>
      </c>
    </row>
    <row r="401" spans="1:3" x14ac:dyDescent="0.35">
      <c r="A401" s="212">
        <v>45326</v>
      </c>
      <c r="B401" s="211">
        <v>36709.29</v>
      </c>
      <c r="C401" s="211">
        <f t="shared" si="6"/>
        <v>-5.930000000000291</v>
      </c>
    </row>
    <row r="402" spans="1:3" x14ac:dyDescent="0.35">
      <c r="A402" s="212">
        <v>45327</v>
      </c>
      <c r="B402" s="211">
        <v>36703.35</v>
      </c>
      <c r="C402" s="211">
        <f t="shared" si="6"/>
        <v>-5.9400000000023283</v>
      </c>
    </row>
    <row r="403" spans="1:3" x14ac:dyDescent="0.35">
      <c r="A403" s="212">
        <v>45328</v>
      </c>
      <c r="B403" s="211">
        <v>36697.42</v>
      </c>
      <c r="C403" s="211">
        <f t="shared" si="6"/>
        <v>-5.930000000000291</v>
      </c>
    </row>
    <row r="404" spans="1:3" x14ac:dyDescent="0.35">
      <c r="A404" s="212">
        <v>45329</v>
      </c>
      <c r="B404" s="211">
        <v>36691.480000000003</v>
      </c>
      <c r="C404" s="211">
        <f t="shared" si="6"/>
        <v>-5.9399999999950523</v>
      </c>
    </row>
    <row r="405" spans="1:3" x14ac:dyDescent="0.35">
      <c r="A405" s="212">
        <v>45330</v>
      </c>
      <c r="B405" s="211">
        <v>36685.550000000003</v>
      </c>
      <c r="C405" s="211">
        <f t="shared" si="6"/>
        <v>-5.930000000000291</v>
      </c>
    </row>
    <row r="406" spans="1:3" x14ac:dyDescent="0.35">
      <c r="A406" s="212">
        <v>45331</v>
      </c>
      <c r="B406" s="211">
        <v>36679.620000000003</v>
      </c>
      <c r="C406" s="211">
        <f t="shared" si="6"/>
        <v>-5.930000000000291</v>
      </c>
    </row>
    <row r="407" spans="1:3" x14ac:dyDescent="0.35">
      <c r="A407" s="212">
        <v>45332</v>
      </c>
      <c r="B407" s="211">
        <v>36688.44</v>
      </c>
      <c r="C407" s="211">
        <f t="shared" si="6"/>
        <v>8.819999999999709</v>
      </c>
    </row>
    <row r="408" spans="1:3" x14ac:dyDescent="0.35">
      <c r="A408" s="212">
        <v>45333</v>
      </c>
      <c r="B408" s="211">
        <v>36697.269999999997</v>
      </c>
      <c r="C408" s="211">
        <f t="shared" si="6"/>
        <v>8.8299999999944703</v>
      </c>
    </row>
    <row r="409" spans="1:3" x14ac:dyDescent="0.35">
      <c r="A409" s="212">
        <v>45334</v>
      </c>
      <c r="B409" s="211">
        <v>36706.1</v>
      </c>
      <c r="C409" s="211">
        <f t="shared" si="6"/>
        <v>8.8300000000017462</v>
      </c>
    </row>
    <row r="410" spans="1:3" x14ac:dyDescent="0.35">
      <c r="A410" s="212">
        <v>45335</v>
      </c>
      <c r="B410" s="211">
        <v>36714.93</v>
      </c>
      <c r="C410" s="211">
        <f t="shared" si="6"/>
        <v>8.8300000000017462</v>
      </c>
    </row>
    <row r="411" spans="1:3" x14ac:dyDescent="0.35">
      <c r="A411" s="212">
        <v>45336</v>
      </c>
      <c r="B411" s="211">
        <v>36723.760000000002</v>
      </c>
      <c r="C411" s="211">
        <f t="shared" si="6"/>
        <v>8.8300000000017462</v>
      </c>
    </row>
    <row r="412" spans="1:3" x14ac:dyDescent="0.35">
      <c r="A412" s="212">
        <v>45337</v>
      </c>
      <c r="B412" s="211">
        <v>36732.6</v>
      </c>
      <c r="C412" s="211">
        <f t="shared" si="6"/>
        <v>8.8399999999965075</v>
      </c>
    </row>
    <row r="413" spans="1:3" x14ac:dyDescent="0.35">
      <c r="A413" s="212">
        <v>45338</v>
      </c>
      <c r="B413" s="211">
        <v>36741.43</v>
      </c>
      <c r="C413" s="211">
        <f t="shared" si="6"/>
        <v>8.8300000000017462</v>
      </c>
    </row>
    <row r="414" spans="1:3" x14ac:dyDescent="0.35">
      <c r="A414" s="212">
        <v>45339</v>
      </c>
      <c r="B414" s="211">
        <v>36750.269999999997</v>
      </c>
      <c r="C414" s="211">
        <f t="shared" si="6"/>
        <v>8.8399999999965075</v>
      </c>
    </row>
    <row r="415" spans="1:3" x14ac:dyDescent="0.35">
      <c r="A415" s="212">
        <v>45340</v>
      </c>
      <c r="B415" s="211">
        <v>36759.11</v>
      </c>
      <c r="C415" s="211">
        <f t="shared" si="6"/>
        <v>8.8400000000037835</v>
      </c>
    </row>
    <row r="416" spans="1:3" x14ac:dyDescent="0.35">
      <c r="A416" s="212">
        <v>45341</v>
      </c>
      <c r="B416" s="211">
        <v>36767.949999999997</v>
      </c>
      <c r="C416" s="211">
        <f t="shared" si="6"/>
        <v>8.8399999999965075</v>
      </c>
    </row>
    <row r="417" spans="1:3" x14ac:dyDescent="0.35">
      <c r="A417" s="212">
        <v>45342</v>
      </c>
      <c r="B417" s="211">
        <v>36776.800000000003</v>
      </c>
      <c r="C417" s="211">
        <f t="shared" si="6"/>
        <v>8.8500000000058208</v>
      </c>
    </row>
    <row r="418" spans="1:3" x14ac:dyDescent="0.35">
      <c r="A418" s="212">
        <v>45343</v>
      </c>
      <c r="B418" s="211">
        <v>36785.65</v>
      </c>
      <c r="C418" s="211">
        <f t="shared" si="6"/>
        <v>8.8499999999985448</v>
      </c>
    </row>
    <row r="419" spans="1:3" x14ac:dyDescent="0.35">
      <c r="A419" s="212">
        <v>45344</v>
      </c>
      <c r="B419" s="211">
        <v>36794.5</v>
      </c>
      <c r="C419" s="211">
        <f t="shared" si="6"/>
        <v>8.8499999999985448</v>
      </c>
    </row>
    <row r="420" spans="1:3" x14ac:dyDescent="0.35">
      <c r="A420" s="212">
        <v>45345</v>
      </c>
      <c r="B420" s="211">
        <v>36803.35</v>
      </c>
      <c r="C420" s="211">
        <f t="shared" si="6"/>
        <v>8.8499999999985448</v>
      </c>
    </row>
    <row r="421" spans="1:3" x14ac:dyDescent="0.35">
      <c r="A421" s="212">
        <v>45346</v>
      </c>
      <c r="B421" s="211">
        <v>36812.199999999997</v>
      </c>
      <c r="C421" s="211">
        <f t="shared" si="6"/>
        <v>8.8499999999985448</v>
      </c>
    </row>
    <row r="422" spans="1:3" x14ac:dyDescent="0.35">
      <c r="A422" s="212">
        <v>45347</v>
      </c>
      <c r="B422" s="211">
        <v>36821.06</v>
      </c>
      <c r="C422" s="211">
        <f t="shared" si="6"/>
        <v>8.8600000000005821</v>
      </c>
    </row>
    <row r="423" spans="1:3" x14ac:dyDescent="0.35">
      <c r="A423" s="212">
        <v>45348</v>
      </c>
      <c r="B423" s="211">
        <v>36829.919999999998</v>
      </c>
      <c r="C423" s="211">
        <f t="shared" si="6"/>
        <v>8.8600000000005821</v>
      </c>
    </row>
    <row r="424" spans="1:3" x14ac:dyDescent="0.35">
      <c r="A424" s="212">
        <v>45349</v>
      </c>
      <c r="B424" s="211">
        <v>36838.78</v>
      </c>
      <c r="C424" s="211">
        <f t="shared" si="6"/>
        <v>8.8600000000005821</v>
      </c>
    </row>
    <row r="425" spans="1:3" x14ac:dyDescent="0.35">
      <c r="A425" s="212">
        <v>45350</v>
      </c>
      <c r="B425" s="211">
        <v>36847.64</v>
      </c>
      <c r="C425" s="211">
        <f t="shared" si="6"/>
        <v>8.8600000000005821</v>
      </c>
    </row>
    <row r="426" spans="1:3" x14ac:dyDescent="0.35">
      <c r="A426" s="212">
        <v>45351</v>
      </c>
      <c r="B426" s="211">
        <v>36856.5</v>
      </c>
      <c r="C426" s="211">
        <f t="shared" si="6"/>
        <v>8.8600000000005821</v>
      </c>
    </row>
    <row r="427" spans="1:3" x14ac:dyDescent="0.35">
      <c r="A427" s="212">
        <v>45352</v>
      </c>
      <c r="B427" s="211">
        <v>36865.370000000003</v>
      </c>
      <c r="C427" s="211">
        <f t="shared" si="6"/>
        <v>8.8700000000026193</v>
      </c>
    </row>
    <row r="428" spans="1:3" x14ac:dyDescent="0.35">
      <c r="A428" s="212">
        <v>45353</v>
      </c>
      <c r="B428" s="211">
        <v>36874.239999999998</v>
      </c>
      <c r="C428" s="211">
        <f t="shared" si="6"/>
        <v>8.8699999999953434</v>
      </c>
    </row>
    <row r="429" spans="1:3" x14ac:dyDescent="0.35">
      <c r="A429" s="212">
        <v>45354</v>
      </c>
      <c r="B429" s="211">
        <v>36883.11</v>
      </c>
      <c r="C429" s="211">
        <f t="shared" si="6"/>
        <v>8.8700000000026193</v>
      </c>
    </row>
    <row r="430" spans="1:3" x14ac:dyDescent="0.35">
      <c r="A430" s="212">
        <v>45355</v>
      </c>
      <c r="B430" s="211">
        <v>36891.980000000003</v>
      </c>
      <c r="C430" s="211">
        <f t="shared" si="6"/>
        <v>8.8700000000026193</v>
      </c>
    </row>
    <row r="431" spans="1:3" x14ac:dyDescent="0.35">
      <c r="A431" s="212">
        <v>45356</v>
      </c>
      <c r="B431" s="211">
        <v>36900.86</v>
      </c>
      <c r="C431" s="211">
        <f t="shared" si="6"/>
        <v>8.8799999999973807</v>
      </c>
    </row>
    <row r="432" spans="1:3" x14ac:dyDescent="0.35">
      <c r="A432" s="212">
        <v>45357</v>
      </c>
      <c r="B432" s="211">
        <v>36909.730000000003</v>
      </c>
      <c r="C432" s="211">
        <f t="shared" si="6"/>
        <v>8.8700000000026193</v>
      </c>
    </row>
    <row r="433" spans="1:3" x14ac:dyDescent="0.35">
      <c r="A433" s="212">
        <v>45358</v>
      </c>
      <c r="B433" s="211">
        <v>36918.61</v>
      </c>
      <c r="C433" s="211">
        <f t="shared" si="6"/>
        <v>8.8799999999973807</v>
      </c>
    </row>
    <row r="434" spans="1:3" x14ac:dyDescent="0.35">
      <c r="A434" s="212">
        <v>45359</v>
      </c>
      <c r="B434" s="211">
        <v>36927.49</v>
      </c>
      <c r="C434" s="211">
        <f t="shared" si="6"/>
        <v>8.8799999999973807</v>
      </c>
    </row>
    <row r="435" spans="1:3" x14ac:dyDescent="0.35">
      <c r="A435" s="212">
        <v>45360</v>
      </c>
      <c r="B435" s="211">
        <v>36936.379999999997</v>
      </c>
      <c r="C435" s="211">
        <f t="shared" si="6"/>
        <v>8.8899999999994179</v>
      </c>
    </row>
    <row r="436" spans="1:3" x14ac:dyDescent="0.35">
      <c r="A436" s="212">
        <v>45361</v>
      </c>
      <c r="B436" s="211">
        <v>36943.51</v>
      </c>
      <c r="C436" s="211">
        <f t="shared" si="6"/>
        <v>7.1300000000046566</v>
      </c>
    </row>
    <row r="437" spans="1:3" x14ac:dyDescent="0.35">
      <c r="A437" s="212">
        <v>45362</v>
      </c>
      <c r="B437" s="211">
        <v>36950.639999999999</v>
      </c>
      <c r="C437" s="211">
        <f t="shared" si="6"/>
        <v>7.1299999999973807</v>
      </c>
    </row>
    <row r="438" spans="1:3" x14ac:dyDescent="0.35">
      <c r="A438" s="212">
        <v>45363</v>
      </c>
      <c r="B438" s="211">
        <v>36957.769999999997</v>
      </c>
      <c r="C438" s="211">
        <f t="shared" si="6"/>
        <v>7.1299999999973807</v>
      </c>
    </row>
    <row r="439" spans="1:3" x14ac:dyDescent="0.35">
      <c r="A439" s="212">
        <v>45364</v>
      </c>
      <c r="B439" s="211">
        <v>36964.9</v>
      </c>
      <c r="C439" s="211">
        <f t="shared" si="6"/>
        <v>7.1300000000046566</v>
      </c>
    </row>
    <row r="440" spans="1:3" x14ac:dyDescent="0.35">
      <c r="A440" s="212">
        <v>45365</v>
      </c>
      <c r="B440" s="211">
        <v>36972.04</v>
      </c>
      <c r="C440" s="211">
        <f t="shared" si="6"/>
        <v>7.1399999999994179</v>
      </c>
    </row>
    <row r="441" spans="1:3" x14ac:dyDescent="0.35">
      <c r="A441" s="212">
        <v>45366</v>
      </c>
      <c r="B441" s="211">
        <v>36979.17</v>
      </c>
      <c r="C441" s="211">
        <f t="shared" si="6"/>
        <v>7.1299999999973807</v>
      </c>
    </row>
    <row r="442" spans="1:3" x14ac:dyDescent="0.35">
      <c r="A442" s="212">
        <v>45367</v>
      </c>
      <c r="B442" s="211">
        <v>36986.31</v>
      </c>
      <c r="C442" s="211">
        <f t="shared" si="6"/>
        <v>7.1399999999994179</v>
      </c>
    </row>
    <row r="443" spans="1:3" x14ac:dyDescent="0.35">
      <c r="A443" s="212">
        <v>45368</v>
      </c>
      <c r="B443" s="211">
        <v>36993.440000000002</v>
      </c>
      <c r="C443" s="211">
        <f t="shared" si="6"/>
        <v>7.1300000000046566</v>
      </c>
    </row>
    <row r="444" spans="1:3" x14ac:dyDescent="0.35">
      <c r="A444" s="212">
        <v>45369</v>
      </c>
      <c r="B444" s="211">
        <v>37000.58</v>
      </c>
      <c r="C444" s="211">
        <f t="shared" si="6"/>
        <v>7.1399999999994179</v>
      </c>
    </row>
    <row r="445" spans="1:3" x14ac:dyDescent="0.35">
      <c r="A445" s="212">
        <v>45370</v>
      </c>
      <c r="B445" s="211">
        <v>37007.72</v>
      </c>
      <c r="C445" s="211">
        <f t="shared" si="6"/>
        <v>7.1399999999994179</v>
      </c>
    </row>
    <row r="446" spans="1:3" x14ac:dyDescent="0.35">
      <c r="A446" s="212">
        <v>45371</v>
      </c>
      <c r="B446" s="211">
        <v>37014.870000000003</v>
      </c>
      <c r="C446" s="211">
        <f t="shared" si="6"/>
        <v>7.1500000000014552</v>
      </c>
    </row>
    <row r="447" spans="1:3" x14ac:dyDescent="0.35">
      <c r="A447" s="212">
        <v>45372</v>
      </c>
      <c r="B447" s="211">
        <v>37022.01</v>
      </c>
      <c r="C447" s="211">
        <f t="shared" si="6"/>
        <v>7.1399999999994179</v>
      </c>
    </row>
    <row r="448" spans="1:3" x14ac:dyDescent="0.35">
      <c r="A448" s="212">
        <v>45373</v>
      </c>
      <c r="B448" s="211">
        <v>37029.160000000003</v>
      </c>
      <c r="C448" s="211">
        <f t="shared" si="6"/>
        <v>7.1500000000014552</v>
      </c>
    </row>
    <row r="449" spans="1:3" x14ac:dyDescent="0.35">
      <c r="A449" s="212">
        <v>45374</v>
      </c>
      <c r="B449" s="211">
        <v>37036.300000000003</v>
      </c>
      <c r="C449" s="211">
        <f t="shared" si="6"/>
        <v>7.1399999999994179</v>
      </c>
    </row>
    <row r="450" spans="1:3" x14ac:dyDescent="0.35">
      <c r="A450" s="212">
        <v>45375</v>
      </c>
      <c r="B450" s="211">
        <v>37043.449999999997</v>
      </c>
      <c r="C450" s="211">
        <f t="shared" si="6"/>
        <v>7.1499999999941792</v>
      </c>
    </row>
    <row r="451" spans="1:3" x14ac:dyDescent="0.35">
      <c r="A451" s="212">
        <v>45376</v>
      </c>
      <c r="B451" s="211">
        <v>37050.6</v>
      </c>
      <c r="C451" s="211">
        <f t="shared" ref="C451:C496" si="7">+B451-B450</f>
        <v>7.1500000000014552</v>
      </c>
    </row>
    <row r="452" spans="1:3" x14ac:dyDescent="0.35">
      <c r="A452" s="212">
        <v>45377</v>
      </c>
      <c r="B452" s="211">
        <v>37057.75</v>
      </c>
      <c r="C452" s="211">
        <f t="shared" si="7"/>
        <v>7.1500000000014552</v>
      </c>
    </row>
    <row r="453" spans="1:3" x14ac:dyDescent="0.35">
      <c r="A453" s="212">
        <v>45378</v>
      </c>
      <c r="B453" s="211">
        <v>37064.9</v>
      </c>
      <c r="C453" s="211">
        <f t="shared" si="7"/>
        <v>7.1500000000014552</v>
      </c>
    </row>
    <row r="454" spans="1:3" x14ac:dyDescent="0.35">
      <c r="A454" s="212">
        <v>45379</v>
      </c>
      <c r="B454" s="211">
        <v>37072.050000000003</v>
      </c>
      <c r="C454" s="211">
        <f t="shared" si="7"/>
        <v>7.1500000000014552</v>
      </c>
    </row>
    <row r="455" spans="1:3" x14ac:dyDescent="0.35">
      <c r="A455" s="212">
        <v>45380</v>
      </c>
      <c r="B455" s="211">
        <v>37079.21</v>
      </c>
      <c r="C455" s="211">
        <f t="shared" si="7"/>
        <v>7.1599999999962165</v>
      </c>
    </row>
    <row r="456" spans="1:3" x14ac:dyDescent="0.35">
      <c r="A456" s="212">
        <v>45381</v>
      </c>
      <c r="B456" s="211">
        <v>37086.36</v>
      </c>
      <c r="C456" s="211">
        <f t="shared" si="7"/>
        <v>7.1500000000014552</v>
      </c>
    </row>
    <row r="457" spans="1:3" x14ac:dyDescent="0.35">
      <c r="A457" s="212">
        <v>45382</v>
      </c>
      <c r="B457" s="211">
        <v>37093.519999999997</v>
      </c>
      <c r="C457" s="211">
        <f t="shared" si="7"/>
        <v>7.1599999999962165</v>
      </c>
    </row>
    <row r="458" spans="1:3" x14ac:dyDescent="0.35">
      <c r="A458" s="212">
        <v>45383</v>
      </c>
      <c r="B458" s="211">
        <v>37100.68</v>
      </c>
      <c r="C458" s="211">
        <f t="shared" si="7"/>
        <v>7.1600000000034925</v>
      </c>
    </row>
    <row r="459" spans="1:3" x14ac:dyDescent="0.35">
      <c r="A459" s="212">
        <v>45384</v>
      </c>
      <c r="B459" s="211">
        <v>37107.839999999997</v>
      </c>
      <c r="C459" s="211">
        <f t="shared" si="7"/>
        <v>7.1599999999962165</v>
      </c>
    </row>
    <row r="460" spans="1:3" x14ac:dyDescent="0.35">
      <c r="A460" s="212">
        <v>45385</v>
      </c>
      <c r="B460" s="211">
        <v>37115</v>
      </c>
      <c r="C460" s="211">
        <f t="shared" si="7"/>
        <v>7.1600000000034925</v>
      </c>
    </row>
    <row r="461" spans="1:3" x14ac:dyDescent="0.35">
      <c r="A461" s="212">
        <v>45386</v>
      </c>
      <c r="B461" s="211">
        <v>37122.160000000003</v>
      </c>
      <c r="C461" s="211">
        <f t="shared" si="7"/>
        <v>7.1600000000034925</v>
      </c>
    </row>
    <row r="462" spans="1:3" x14ac:dyDescent="0.35">
      <c r="A462" s="212">
        <v>45387</v>
      </c>
      <c r="B462" s="211">
        <v>37129.33</v>
      </c>
      <c r="C462" s="211">
        <f t="shared" si="7"/>
        <v>7.1699999999982538</v>
      </c>
    </row>
    <row r="463" spans="1:3" x14ac:dyDescent="0.35">
      <c r="A463" s="212">
        <v>45388</v>
      </c>
      <c r="B463" s="211">
        <v>37136.49</v>
      </c>
      <c r="C463" s="211">
        <f t="shared" si="7"/>
        <v>7.1599999999962165</v>
      </c>
    </row>
    <row r="464" spans="1:3" x14ac:dyDescent="0.35">
      <c r="A464" s="212">
        <v>45389</v>
      </c>
      <c r="B464" s="211">
        <v>37143.660000000003</v>
      </c>
      <c r="C464" s="211">
        <f t="shared" si="7"/>
        <v>7.1700000000055297</v>
      </c>
    </row>
    <row r="465" spans="1:3" x14ac:dyDescent="0.35">
      <c r="A465" s="212">
        <v>45390</v>
      </c>
      <c r="B465" s="211">
        <v>37150.83</v>
      </c>
      <c r="C465" s="211">
        <f t="shared" si="7"/>
        <v>7.1699999999982538</v>
      </c>
    </row>
    <row r="466" spans="1:3" x14ac:dyDescent="0.35">
      <c r="A466" s="212">
        <v>45391</v>
      </c>
      <c r="B466" s="211">
        <v>37158</v>
      </c>
      <c r="C466" s="211">
        <f t="shared" si="7"/>
        <v>7.1699999999982538</v>
      </c>
    </row>
    <row r="467" spans="1:3" x14ac:dyDescent="0.35">
      <c r="A467" s="212">
        <v>45392</v>
      </c>
      <c r="B467" s="211">
        <v>37162.94</v>
      </c>
      <c r="C467" s="211">
        <f t="shared" si="7"/>
        <v>4.9400000000023283</v>
      </c>
    </row>
    <row r="468" spans="1:3" x14ac:dyDescent="0.35">
      <c r="A468" s="212">
        <v>45393</v>
      </c>
      <c r="B468" s="211">
        <v>37167.89</v>
      </c>
      <c r="C468" s="211">
        <f t="shared" si="7"/>
        <v>4.9499999999970896</v>
      </c>
    </row>
    <row r="469" spans="1:3" x14ac:dyDescent="0.35">
      <c r="A469" s="212">
        <v>45394</v>
      </c>
      <c r="B469" s="211">
        <v>37172.839999999997</v>
      </c>
      <c r="C469" s="211">
        <f t="shared" si="7"/>
        <v>4.9499999999970896</v>
      </c>
    </row>
    <row r="470" spans="1:3" x14ac:dyDescent="0.35">
      <c r="A470" s="212">
        <v>45395</v>
      </c>
      <c r="B470" s="211">
        <v>37177.78</v>
      </c>
      <c r="C470" s="211">
        <f t="shared" si="7"/>
        <v>4.9400000000023283</v>
      </c>
    </row>
    <row r="471" spans="1:3" x14ac:dyDescent="0.35">
      <c r="A471" s="212">
        <v>45396</v>
      </c>
      <c r="B471" s="211">
        <v>37182.730000000003</v>
      </c>
      <c r="C471" s="211">
        <f t="shared" si="7"/>
        <v>4.9500000000043656</v>
      </c>
    </row>
    <row r="472" spans="1:3" x14ac:dyDescent="0.35">
      <c r="A472" s="212">
        <v>45397</v>
      </c>
      <c r="B472" s="211">
        <v>37187.68</v>
      </c>
      <c r="C472" s="211">
        <f t="shared" si="7"/>
        <v>4.9499999999970896</v>
      </c>
    </row>
    <row r="473" spans="1:3" x14ac:dyDescent="0.35">
      <c r="A473" s="212">
        <v>45398</v>
      </c>
      <c r="B473" s="211">
        <v>37192.629999999997</v>
      </c>
      <c r="C473" s="211">
        <f t="shared" si="7"/>
        <v>4.9499999999970896</v>
      </c>
    </row>
    <row r="474" spans="1:3" x14ac:dyDescent="0.35">
      <c r="A474" s="212">
        <v>45399</v>
      </c>
      <c r="B474" s="211">
        <v>37197.58</v>
      </c>
      <c r="C474" s="211">
        <f t="shared" si="7"/>
        <v>4.9500000000043656</v>
      </c>
    </row>
    <row r="475" spans="1:3" x14ac:dyDescent="0.35">
      <c r="A475" s="212">
        <v>45400</v>
      </c>
      <c r="B475" s="211">
        <v>37202.53</v>
      </c>
      <c r="C475" s="211">
        <f t="shared" si="7"/>
        <v>4.9499999999970896</v>
      </c>
    </row>
    <row r="476" spans="1:3" x14ac:dyDescent="0.35">
      <c r="A476" s="212">
        <v>45401</v>
      </c>
      <c r="B476" s="211">
        <v>37207.480000000003</v>
      </c>
      <c r="C476" s="211">
        <f t="shared" si="7"/>
        <v>4.9500000000043656</v>
      </c>
    </row>
    <row r="477" spans="1:3" x14ac:dyDescent="0.35">
      <c r="A477" s="212">
        <v>45402</v>
      </c>
      <c r="B477" s="211">
        <v>37212.43</v>
      </c>
      <c r="C477" s="211">
        <f t="shared" si="7"/>
        <v>4.9499999999970896</v>
      </c>
    </row>
    <row r="478" spans="1:3" x14ac:dyDescent="0.35">
      <c r="A478" s="212">
        <v>45403</v>
      </c>
      <c r="B478" s="211">
        <v>37217.379999999997</v>
      </c>
      <c r="C478" s="211">
        <f t="shared" si="7"/>
        <v>4.9499999999970896</v>
      </c>
    </row>
    <row r="479" spans="1:3" x14ac:dyDescent="0.35">
      <c r="A479" s="212">
        <v>45404</v>
      </c>
      <c r="B479" s="211">
        <v>37222.33</v>
      </c>
      <c r="C479" s="211">
        <f t="shared" si="7"/>
        <v>4.9500000000043656</v>
      </c>
    </row>
    <row r="480" spans="1:3" x14ac:dyDescent="0.35">
      <c r="A480" s="212">
        <v>45405</v>
      </c>
      <c r="B480" s="211">
        <v>37227.29</v>
      </c>
      <c r="C480" s="211">
        <f t="shared" si="7"/>
        <v>4.9599999999991269</v>
      </c>
    </row>
    <row r="481" spans="1:3" x14ac:dyDescent="0.35">
      <c r="A481" s="212">
        <v>45406</v>
      </c>
      <c r="B481" s="211">
        <v>37232.239999999998</v>
      </c>
      <c r="C481" s="211">
        <f t="shared" si="7"/>
        <v>4.9499999999970896</v>
      </c>
    </row>
    <row r="482" spans="1:3" x14ac:dyDescent="0.35">
      <c r="A482" s="212">
        <v>45407</v>
      </c>
      <c r="B482" s="211">
        <v>37237.199999999997</v>
      </c>
      <c r="C482" s="211">
        <f t="shared" si="7"/>
        <v>4.9599999999991269</v>
      </c>
    </row>
    <row r="483" spans="1:3" x14ac:dyDescent="0.35">
      <c r="A483" s="212">
        <v>45408</v>
      </c>
      <c r="B483" s="211">
        <v>37242.15</v>
      </c>
      <c r="C483" s="211">
        <f t="shared" si="7"/>
        <v>4.9500000000043656</v>
      </c>
    </row>
    <row r="484" spans="1:3" x14ac:dyDescent="0.35">
      <c r="A484" s="212">
        <v>45409</v>
      </c>
      <c r="B484" s="211">
        <v>37247.11</v>
      </c>
      <c r="C484" s="211">
        <f t="shared" si="7"/>
        <v>4.9599999999991269</v>
      </c>
    </row>
    <row r="485" spans="1:3" x14ac:dyDescent="0.35">
      <c r="A485" s="212">
        <v>45410</v>
      </c>
      <c r="B485" s="211">
        <v>37252.06</v>
      </c>
      <c r="C485" s="211">
        <f t="shared" si="7"/>
        <v>4.9499999999970896</v>
      </c>
    </row>
    <row r="486" spans="1:3" x14ac:dyDescent="0.35">
      <c r="A486" s="212">
        <v>45411</v>
      </c>
      <c r="B486" s="211">
        <v>37257.019999999997</v>
      </c>
      <c r="C486" s="211">
        <f t="shared" si="7"/>
        <v>4.9599999999991269</v>
      </c>
    </row>
    <row r="487" spans="1:3" x14ac:dyDescent="0.35">
      <c r="A487" s="212">
        <v>45412</v>
      </c>
      <c r="B487" s="211">
        <v>37261.980000000003</v>
      </c>
      <c r="C487" s="211">
        <f t="shared" si="7"/>
        <v>4.9600000000064028</v>
      </c>
    </row>
    <row r="488" spans="1:3" x14ac:dyDescent="0.35">
      <c r="A488" s="212">
        <v>45413</v>
      </c>
      <c r="B488" s="211">
        <v>37266.94</v>
      </c>
      <c r="C488" s="211">
        <f t="shared" si="7"/>
        <v>4.9599999999991269</v>
      </c>
    </row>
    <row r="489" spans="1:3" x14ac:dyDescent="0.35">
      <c r="A489" s="212">
        <v>45414</v>
      </c>
      <c r="B489" s="211">
        <v>37271.9</v>
      </c>
      <c r="C489" s="211">
        <f t="shared" si="7"/>
        <v>4.9599999999991269</v>
      </c>
    </row>
    <row r="490" spans="1:3" x14ac:dyDescent="0.35">
      <c r="A490" s="212">
        <v>45415</v>
      </c>
      <c r="B490" s="211">
        <v>37276.86</v>
      </c>
      <c r="C490" s="211">
        <f t="shared" si="7"/>
        <v>4.9599999999991269</v>
      </c>
    </row>
    <row r="491" spans="1:3" x14ac:dyDescent="0.35">
      <c r="A491" s="212">
        <v>45416</v>
      </c>
      <c r="B491" s="211">
        <v>37281.82</v>
      </c>
      <c r="C491" s="211">
        <f t="shared" si="7"/>
        <v>4.9599999999991269</v>
      </c>
    </row>
    <row r="492" spans="1:3" x14ac:dyDescent="0.35">
      <c r="A492" s="212">
        <v>45417</v>
      </c>
      <c r="B492" s="211">
        <v>37286.78</v>
      </c>
      <c r="C492" s="211">
        <f t="shared" si="7"/>
        <v>4.9599999999991269</v>
      </c>
    </row>
    <row r="493" spans="1:3" x14ac:dyDescent="0.35">
      <c r="A493" s="212">
        <v>45418</v>
      </c>
      <c r="B493" s="211">
        <v>37291.74</v>
      </c>
      <c r="C493" s="211">
        <f t="shared" si="7"/>
        <v>4.9599999999991269</v>
      </c>
    </row>
    <row r="494" spans="1:3" x14ac:dyDescent="0.35">
      <c r="A494" s="212">
        <v>45419</v>
      </c>
      <c r="B494" s="211">
        <v>37296.699999999997</v>
      </c>
      <c r="C494" s="211">
        <f t="shared" si="7"/>
        <v>4.9599999999991269</v>
      </c>
    </row>
    <row r="495" spans="1:3" x14ac:dyDescent="0.35">
      <c r="A495" s="212">
        <v>45420</v>
      </c>
      <c r="B495" s="211">
        <v>37301.67</v>
      </c>
      <c r="C495" s="211">
        <f t="shared" si="7"/>
        <v>4.9700000000011642</v>
      </c>
    </row>
    <row r="496" spans="1:3" x14ac:dyDescent="0.35">
      <c r="A496" s="212">
        <v>45421</v>
      </c>
      <c r="B496" s="211">
        <v>37306.629999999997</v>
      </c>
      <c r="C496" s="211">
        <f t="shared" si="7"/>
        <v>4.9599999999991269</v>
      </c>
    </row>
    <row r="497" spans="1:3" x14ac:dyDescent="0.35">
      <c r="A497" s="212">
        <v>45422</v>
      </c>
      <c r="B497" s="211">
        <f t="shared" ref="B497:B528" si="8">+B496+C497</f>
        <v>37311.049999999996</v>
      </c>
      <c r="C497" s="210">
        <v>4.42</v>
      </c>
    </row>
    <row r="498" spans="1:3" x14ac:dyDescent="0.35">
      <c r="A498" s="212">
        <v>45423</v>
      </c>
      <c r="B498" s="211">
        <f t="shared" si="8"/>
        <v>37315.469999999994</v>
      </c>
      <c r="C498" s="210">
        <v>4.42</v>
      </c>
    </row>
    <row r="499" spans="1:3" x14ac:dyDescent="0.35">
      <c r="A499" s="212">
        <v>45424</v>
      </c>
      <c r="B499" s="211">
        <f t="shared" si="8"/>
        <v>37319.889999999992</v>
      </c>
      <c r="C499" s="210">
        <v>4.42</v>
      </c>
    </row>
    <row r="500" spans="1:3" x14ac:dyDescent="0.35">
      <c r="A500" s="212">
        <v>45425</v>
      </c>
      <c r="B500" s="211">
        <f t="shared" si="8"/>
        <v>37324.30999999999</v>
      </c>
      <c r="C500" s="210">
        <v>4.42</v>
      </c>
    </row>
    <row r="501" spans="1:3" x14ac:dyDescent="0.35">
      <c r="A501" s="212">
        <v>45426</v>
      </c>
      <c r="B501" s="211">
        <f t="shared" si="8"/>
        <v>37328.729999999989</v>
      </c>
      <c r="C501" s="210">
        <v>4.42</v>
      </c>
    </row>
    <row r="502" spans="1:3" x14ac:dyDescent="0.35">
      <c r="A502" s="212">
        <v>45427</v>
      </c>
      <c r="B502" s="211">
        <f t="shared" si="8"/>
        <v>37333.149999999987</v>
      </c>
      <c r="C502" s="210">
        <v>4.42</v>
      </c>
    </row>
    <row r="503" spans="1:3" x14ac:dyDescent="0.35">
      <c r="A503" s="212">
        <v>45428</v>
      </c>
      <c r="B503" s="211">
        <f t="shared" si="8"/>
        <v>37337.569999999985</v>
      </c>
      <c r="C503" s="210">
        <v>4.42</v>
      </c>
    </row>
    <row r="504" spans="1:3" x14ac:dyDescent="0.35">
      <c r="A504" s="212">
        <v>45429</v>
      </c>
      <c r="B504" s="211">
        <f t="shared" si="8"/>
        <v>37341.989999999983</v>
      </c>
      <c r="C504" s="210">
        <v>4.42</v>
      </c>
    </row>
    <row r="505" spans="1:3" x14ac:dyDescent="0.35">
      <c r="A505" s="212">
        <v>45430</v>
      </c>
      <c r="B505" s="211">
        <f t="shared" si="8"/>
        <v>37346.409999999982</v>
      </c>
      <c r="C505" s="210">
        <v>4.42</v>
      </c>
    </row>
    <row r="506" spans="1:3" x14ac:dyDescent="0.35">
      <c r="A506" s="212">
        <v>45431</v>
      </c>
      <c r="B506" s="211">
        <f t="shared" si="8"/>
        <v>37350.82999999998</v>
      </c>
      <c r="C506" s="210">
        <v>4.42</v>
      </c>
    </row>
    <row r="507" spans="1:3" x14ac:dyDescent="0.35">
      <c r="A507" s="212">
        <v>45432</v>
      </c>
      <c r="B507" s="211">
        <f t="shared" si="8"/>
        <v>37355.249999999978</v>
      </c>
      <c r="C507" s="210">
        <v>4.42</v>
      </c>
    </row>
    <row r="508" spans="1:3" x14ac:dyDescent="0.35">
      <c r="A508" s="212">
        <v>45433</v>
      </c>
      <c r="B508" s="211">
        <f t="shared" si="8"/>
        <v>37359.669999999976</v>
      </c>
      <c r="C508" s="210">
        <v>4.42</v>
      </c>
    </row>
    <row r="509" spans="1:3" x14ac:dyDescent="0.35">
      <c r="A509" s="212">
        <v>45434</v>
      </c>
      <c r="B509" s="211">
        <f t="shared" si="8"/>
        <v>37364.089999999975</v>
      </c>
      <c r="C509" s="210">
        <v>4.42</v>
      </c>
    </row>
    <row r="510" spans="1:3" x14ac:dyDescent="0.35">
      <c r="A510" s="212">
        <v>45435</v>
      </c>
      <c r="B510" s="211">
        <f t="shared" si="8"/>
        <v>37368.509999999973</v>
      </c>
      <c r="C510" s="210">
        <v>4.42</v>
      </c>
    </row>
    <row r="511" spans="1:3" x14ac:dyDescent="0.35">
      <c r="A511" s="212">
        <v>45436</v>
      </c>
      <c r="B511" s="211">
        <f t="shared" si="8"/>
        <v>37372.929999999971</v>
      </c>
      <c r="C511" s="210">
        <v>4.42</v>
      </c>
    </row>
    <row r="512" spans="1:3" x14ac:dyDescent="0.35">
      <c r="A512" s="212">
        <v>45437</v>
      </c>
      <c r="B512" s="211">
        <f t="shared" si="8"/>
        <v>37377.349999999969</v>
      </c>
      <c r="C512" s="210">
        <v>4.42</v>
      </c>
    </row>
    <row r="513" spans="1:3" x14ac:dyDescent="0.35">
      <c r="A513" s="212">
        <v>45438</v>
      </c>
      <c r="B513" s="211">
        <f t="shared" si="8"/>
        <v>37381.769999999968</v>
      </c>
      <c r="C513" s="210">
        <v>4.42</v>
      </c>
    </row>
    <row r="514" spans="1:3" x14ac:dyDescent="0.35">
      <c r="A514" s="212">
        <v>45439</v>
      </c>
      <c r="B514" s="211">
        <f t="shared" si="8"/>
        <v>37386.189999999966</v>
      </c>
      <c r="C514" s="210">
        <v>4.42</v>
      </c>
    </row>
    <row r="515" spans="1:3" x14ac:dyDescent="0.35">
      <c r="A515" s="212">
        <v>45440</v>
      </c>
      <c r="B515" s="211">
        <f t="shared" si="8"/>
        <v>37390.609999999964</v>
      </c>
      <c r="C515" s="210">
        <v>4.42</v>
      </c>
    </row>
    <row r="516" spans="1:3" x14ac:dyDescent="0.35">
      <c r="A516" s="212">
        <v>45441</v>
      </c>
      <c r="B516" s="211">
        <f t="shared" si="8"/>
        <v>37395.029999999962</v>
      </c>
      <c r="C516" s="210">
        <v>4.42</v>
      </c>
    </row>
    <row r="517" spans="1:3" x14ac:dyDescent="0.35">
      <c r="A517" s="212">
        <v>45442</v>
      </c>
      <c r="B517" s="211">
        <f t="shared" si="8"/>
        <v>37399.449999999961</v>
      </c>
      <c r="C517" s="210">
        <v>4.42</v>
      </c>
    </row>
    <row r="518" spans="1:3" x14ac:dyDescent="0.35">
      <c r="A518" s="212">
        <v>45443</v>
      </c>
      <c r="B518" s="211">
        <f t="shared" si="8"/>
        <v>37403.869999999959</v>
      </c>
      <c r="C518" s="210">
        <v>4.42</v>
      </c>
    </row>
    <row r="519" spans="1:3" x14ac:dyDescent="0.35">
      <c r="A519" s="212">
        <v>45444</v>
      </c>
      <c r="B519" s="211">
        <f t="shared" si="8"/>
        <v>37408.289999999957</v>
      </c>
      <c r="C519" s="210">
        <v>4.42</v>
      </c>
    </row>
    <row r="520" spans="1:3" x14ac:dyDescent="0.35">
      <c r="A520" s="212">
        <v>45445</v>
      </c>
      <c r="B520" s="211">
        <f t="shared" si="8"/>
        <v>37412.709999999955</v>
      </c>
      <c r="C520" s="210">
        <v>4.42</v>
      </c>
    </row>
    <row r="521" spans="1:3" x14ac:dyDescent="0.35">
      <c r="A521" s="212">
        <v>45446</v>
      </c>
      <c r="B521" s="211">
        <f t="shared" si="8"/>
        <v>37417.129999999954</v>
      </c>
      <c r="C521" s="210">
        <v>4.42</v>
      </c>
    </row>
    <row r="522" spans="1:3" x14ac:dyDescent="0.35">
      <c r="A522" s="212">
        <v>45447</v>
      </c>
      <c r="B522" s="211">
        <f t="shared" si="8"/>
        <v>37421.549999999952</v>
      </c>
      <c r="C522" s="210">
        <v>4.42</v>
      </c>
    </row>
    <row r="523" spans="1:3" x14ac:dyDescent="0.35">
      <c r="A523" s="212">
        <v>45448</v>
      </c>
      <c r="B523" s="211">
        <f t="shared" si="8"/>
        <v>37425.96999999995</v>
      </c>
      <c r="C523" s="210">
        <v>4.42</v>
      </c>
    </row>
    <row r="524" spans="1:3" x14ac:dyDescent="0.35">
      <c r="A524" s="212">
        <v>45449</v>
      </c>
      <c r="B524" s="211">
        <f t="shared" si="8"/>
        <v>37430.389999999948</v>
      </c>
      <c r="C524" s="210">
        <v>4.42</v>
      </c>
    </row>
    <row r="525" spans="1:3" x14ac:dyDescent="0.35">
      <c r="A525" s="212">
        <v>45450</v>
      </c>
      <c r="B525" s="211">
        <f t="shared" si="8"/>
        <v>37434.809999999947</v>
      </c>
      <c r="C525" s="210">
        <v>4.42</v>
      </c>
    </row>
    <row r="526" spans="1:3" x14ac:dyDescent="0.35">
      <c r="A526" s="212">
        <v>45451</v>
      </c>
      <c r="B526" s="211">
        <f t="shared" si="8"/>
        <v>37439.229999999945</v>
      </c>
      <c r="C526" s="210">
        <v>4.42</v>
      </c>
    </row>
    <row r="527" spans="1:3" x14ac:dyDescent="0.35">
      <c r="A527" s="212">
        <v>45452</v>
      </c>
      <c r="B527" s="211">
        <f t="shared" si="8"/>
        <v>37443.649999999943</v>
      </c>
      <c r="C527" s="210">
        <v>4.42</v>
      </c>
    </row>
    <row r="528" spans="1:3" x14ac:dyDescent="0.35">
      <c r="A528" s="212">
        <v>45453</v>
      </c>
      <c r="B528" s="211">
        <f t="shared" si="8"/>
        <v>37448.069999999942</v>
      </c>
      <c r="C528" s="210">
        <v>4.42</v>
      </c>
    </row>
    <row r="529" spans="1:3" x14ac:dyDescent="0.35">
      <c r="A529" s="212">
        <v>45454</v>
      </c>
      <c r="B529" s="211">
        <f t="shared" ref="B529:B560" si="9">+B528+C529</f>
        <v>37452.48999999994</v>
      </c>
      <c r="C529" s="210">
        <v>4.42</v>
      </c>
    </row>
    <row r="530" spans="1:3" x14ac:dyDescent="0.35">
      <c r="A530" s="212">
        <v>45455</v>
      </c>
      <c r="B530" s="211">
        <f t="shared" si="9"/>
        <v>37456.909999999938</v>
      </c>
      <c r="C530" s="210">
        <v>4.42</v>
      </c>
    </row>
    <row r="531" spans="1:3" x14ac:dyDescent="0.35">
      <c r="A531" s="212">
        <v>45456</v>
      </c>
      <c r="B531" s="211">
        <f t="shared" si="9"/>
        <v>37461.329999999936</v>
      </c>
      <c r="C531" s="210">
        <v>4.42</v>
      </c>
    </row>
    <row r="532" spans="1:3" x14ac:dyDescent="0.35">
      <c r="A532" s="212">
        <v>45457</v>
      </c>
      <c r="B532" s="211">
        <f t="shared" si="9"/>
        <v>37465.749999999935</v>
      </c>
      <c r="C532" s="210">
        <v>4.42</v>
      </c>
    </row>
    <row r="533" spans="1:3" x14ac:dyDescent="0.35">
      <c r="A533" s="212">
        <v>45458</v>
      </c>
      <c r="B533" s="211">
        <f t="shared" si="9"/>
        <v>37470.169999999933</v>
      </c>
      <c r="C533" s="210">
        <v>4.42</v>
      </c>
    </row>
    <row r="534" spans="1:3" x14ac:dyDescent="0.35">
      <c r="A534" s="212">
        <v>45459</v>
      </c>
      <c r="B534" s="211">
        <f t="shared" si="9"/>
        <v>37474.589999999931</v>
      </c>
      <c r="C534" s="210">
        <v>4.42</v>
      </c>
    </row>
    <row r="535" spans="1:3" x14ac:dyDescent="0.35">
      <c r="A535" s="212">
        <v>45460</v>
      </c>
      <c r="B535" s="211">
        <f t="shared" si="9"/>
        <v>37479.009999999929</v>
      </c>
      <c r="C535" s="210">
        <v>4.42</v>
      </c>
    </row>
    <row r="536" spans="1:3" x14ac:dyDescent="0.35">
      <c r="A536" s="212">
        <v>45461</v>
      </c>
      <c r="B536" s="211">
        <f t="shared" si="9"/>
        <v>37483.429999999928</v>
      </c>
      <c r="C536" s="210">
        <v>4.42</v>
      </c>
    </row>
    <row r="537" spans="1:3" x14ac:dyDescent="0.35">
      <c r="A537" s="212">
        <v>45462</v>
      </c>
      <c r="B537" s="211">
        <f t="shared" si="9"/>
        <v>37487.849999999926</v>
      </c>
      <c r="C537" s="210">
        <v>4.42</v>
      </c>
    </row>
    <row r="538" spans="1:3" x14ac:dyDescent="0.35">
      <c r="A538" s="212">
        <v>45463</v>
      </c>
      <c r="B538" s="211">
        <f t="shared" si="9"/>
        <v>37492.269999999924</v>
      </c>
      <c r="C538" s="210">
        <v>4.42</v>
      </c>
    </row>
    <row r="539" spans="1:3" x14ac:dyDescent="0.35">
      <c r="A539" s="212">
        <v>45464</v>
      </c>
      <c r="B539" s="211">
        <f t="shared" si="9"/>
        <v>37496.689999999922</v>
      </c>
      <c r="C539" s="210">
        <v>4.42</v>
      </c>
    </row>
    <row r="540" spans="1:3" x14ac:dyDescent="0.35">
      <c r="A540" s="212">
        <v>45465</v>
      </c>
      <c r="B540" s="211">
        <f t="shared" si="9"/>
        <v>37501.109999999921</v>
      </c>
      <c r="C540" s="210">
        <v>4.42</v>
      </c>
    </row>
    <row r="541" spans="1:3" x14ac:dyDescent="0.35">
      <c r="A541" s="212">
        <v>45466</v>
      </c>
      <c r="B541" s="211">
        <f t="shared" si="9"/>
        <v>37505.529999999919</v>
      </c>
      <c r="C541" s="210">
        <v>4.42</v>
      </c>
    </row>
    <row r="542" spans="1:3" x14ac:dyDescent="0.35">
      <c r="A542" s="212">
        <v>45467</v>
      </c>
      <c r="B542" s="211">
        <f t="shared" si="9"/>
        <v>37509.949999999917</v>
      </c>
      <c r="C542" s="210">
        <v>4.42</v>
      </c>
    </row>
    <row r="543" spans="1:3" x14ac:dyDescent="0.35">
      <c r="A543" s="212">
        <v>45468</v>
      </c>
      <c r="B543" s="211">
        <f t="shared" si="9"/>
        <v>37514.369999999915</v>
      </c>
      <c r="C543" s="210">
        <v>4.42</v>
      </c>
    </row>
    <row r="544" spans="1:3" x14ac:dyDescent="0.35">
      <c r="A544" s="212">
        <v>45469</v>
      </c>
      <c r="B544" s="211">
        <f t="shared" si="9"/>
        <v>37518.789999999914</v>
      </c>
      <c r="C544" s="210">
        <v>4.42</v>
      </c>
    </row>
    <row r="545" spans="1:3" x14ac:dyDescent="0.35">
      <c r="A545" s="212">
        <v>45470</v>
      </c>
      <c r="B545" s="211">
        <f t="shared" si="9"/>
        <v>37523.209999999912</v>
      </c>
      <c r="C545" s="210">
        <v>4.42</v>
      </c>
    </row>
    <row r="546" spans="1:3" x14ac:dyDescent="0.35">
      <c r="A546" s="212">
        <v>45471</v>
      </c>
      <c r="B546" s="211">
        <f t="shared" si="9"/>
        <v>37527.62999999991</v>
      </c>
      <c r="C546" s="210">
        <v>4.42</v>
      </c>
    </row>
    <row r="547" spans="1:3" x14ac:dyDescent="0.35">
      <c r="A547" s="212">
        <v>45472</v>
      </c>
      <c r="B547" s="211">
        <f t="shared" si="9"/>
        <v>37532.049999999908</v>
      </c>
      <c r="C547" s="210">
        <v>4.42</v>
      </c>
    </row>
    <row r="548" spans="1:3" x14ac:dyDescent="0.35">
      <c r="A548" s="212">
        <v>45473</v>
      </c>
      <c r="B548" s="211">
        <f t="shared" si="9"/>
        <v>37536.469999999907</v>
      </c>
      <c r="C548" s="210">
        <v>4.42</v>
      </c>
    </row>
    <row r="549" spans="1:3" x14ac:dyDescent="0.35">
      <c r="A549" s="212">
        <v>45474</v>
      </c>
      <c r="B549" s="211">
        <f t="shared" si="9"/>
        <v>37540.889999999905</v>
      </c>
      <c r="C549" s="210">
        <v>4.42</v>
      </c>
    </row>
    <row r="550" spans="1:3" x14ac:dyDescent="0.35">
      <c r="A550" s="212">
        <v>45475</v>
      </c>
      <c r="B550" s="211">
        <f t="shared" si="9"/>
        <v>37545.309999999903</v>
      </c>
      <c r="C550" s="210">
        <v>4.42</v>
      </c>
    </row>
    <row r="551" spans="1:3" x14ac:dyDescent="0.35">
      <c r="A551" s="212">
        <v>45476</v>
      </c>
      <c r="B551" s="211">
        <f t="shared" si="9"/>
        <v>37549.729999999901</v>
      </c>
      <c r="C551" s="210">
        <v>4.42</v>
      </c>
    </row>
    <row r="552" spans="1:3" x14ac:dyDescent="0.35">
      <c r="A552" s="212">
        <v>45477</v>
      </c>
      <c r="B552" s="211">
        <f t="shared" si="9"/>
        <v>37554.1499999999</v>
      </c>
      <c r="C552" s="210">
        <v>4.42</v>
      </c>
    </row>
    <row r="553" spans="1:3" x14ac:dyDescent="0.35">
      <c r="A553" s="212">
        <v>45478</v>
      </c>
      <c r="B553" s="211">
        <f t="shared" si="9"/>
        <v>37558.569999999898</v>
      </c>
      <c r="C553" s="210">
        <v>4.42</v>
      </c>
    </row>
    <row r="554" spans="1:3" x14ac:dyDescent="0.35">
      <c r="A554" s="212">
        <v>45479</v>
      </c>
      <c r="B554" s="211">
        <f t="shared" si="9"/>
        <v>37562.989999999896</v>
      </c>
      <c r="C554" s="210">
        <v>4.42</v>
      </c>
    </row>
    <row r="555" spans="1:3" x14ac:dyDescent="0.35">
      <c r="A555" s="212">
        <v>45480</v>
      </c>
      <c r="B555" s="211">
        <f t="shared" si="9"/>
        <v>37567.409999999894</v>
      </c>
      <c r="C555" s="210">
        <v>4.42</v>
      </c>
    </row>
    <row r="556" spans="1:3" x14ac:dyDescent="0.35">
      <c r="A556" s="212">
        <v>45481</v>
      </c>
      <c r="B556" s="211">
        <f t="shared" si="9"/>
        <v>37571.829999999893</v>
      </c>
      <c r="C556" s="210">
        <v>4.42</v>
      </c>
    </row>
    <row r="557" spans="1:3" x14ac:dyDescent="0.35">
      <c r="A557" s="212">
        <v>45482</v>
      </c>
      <c r="B557" s="211">
        <f t="shared" si="9"/>
        <v>37576.249999999891</v>
      </c>
      <c r="C557" s="210">
        <v>4.42</v>
      </c>
    </row>
    <row r="558" spans="1:3" x14ac:dyDescent="0.35">
      <c r="A558" s="212">
        <v>45483</v>
      </c>
      <c r="B558" s="211">
        <f t="shared" si="9"/>
        <v>37580.669999999889</v>
      </c>
      <c r="C558" s="210">
        <v>4.42</v>
      </c>
    </row>
    <row r="559" spans="1:3" x14ac:dyDescent="0.35">
      <c r="A559" s="212">
        <v>45484</v>
      </c>
      <c r="B559" s="211">
        <f t="shared" si="9"/>
        <v>37585.089999999887</v>
      </c>
      <c r="C559" s="210">
        <v>4.42</v>
      </c>
    </row>
    <row r="560" spans="1:3" x14ac:dyDescent="0.35">
      <c r="A560" s="212">
        <v>45485</v>
      </c>
      <c r="B560" s="211">
        <f t="shared" si="9"/>
        <v>37589.509999999886</v>
      </c>
      <c r="C560" s="210">
        <v>4.42</v>
      </c>
    </row>
    <row r="561" spans="1:3" x14ac:dyDescent="0.35">
      <c r="A561" s="212">
        <v>45486</v>
      </c>
      <c r="B561" s="211">
        <f t="shared" ref="B561:B592" si="10">+B560+C561</f>
        <v>37593.929999999884</v>
      </c>
      <c r="C561" s="210">
        <v>4.42</v>
      </c>
    </row>
    <row r="562" spans="1:3" x14ac:dyDescent="0.35">
      <c r="A562" s="212">
        <v>45487</v>
      </c>
      <c r="B562" s="211">
        <f t="shared" si="10"/>
        <v>37598.349999999882</v>
      </c>
      <c r="C562" s="210">
        <v>4.42</v>
      </c>
    </row>
    <row r="563" spans="1:3" x14ac:dyDescent="0.35">
      <c r="A563" s="212">
        <v>45488</v>
      </c>
      <c r="B563" s="211">
        <f t="shared" si="10"/>
        <v>37602.76999999988</v>
      </c>
      <c r="C563" s="210">
        <v>4.42</v>
      </c>
    </row>
    <row r="564" spans="1:3" x14ac:dyDescent="0.35">
      <c r="A564" s="212">
        <v>45489</v>
      </c>
      <c r="B564" s="211">
        <f t="shared" si="10"/>
        <v>37607.189999999879</v>
      </c>
      <c r="C564" s="210">
        <v>4.42</v>
      </c>
    </row>
    <row r="565" spans="1:3" x14ac:dyDescent="0.35">
      <c r="A565" s="212">
        <v>45490</v>
      </c>
      <c r="B565" s="211">
        <f t="shared" si="10"/>
        <v>37611.609999999877</v>
      </c>
      <c r="C565" s="210">
        <v>4.42</v>
      </c>
    </row>
    <row r="566" spans="1:3" x14ac:dyDescent="0.35">
      <c r="A566" s="212">
        <v>45491</v>
      </c>
      <c r="B566" s="211">
        <f t="shared" si="10"/>
        <v>37616.029999999875</v>
      </c>
      <c r="C566" s="210">
        <v>4.42</v>
      </c>
    </row>
    <row r="567" spans="1:3" x14ac:dyDescent="0.35">
      <c r="A567" s="212">
        <v>45492</v>
      </c>
      <c r="B567" s="211">
        <f t="shared" si="10"/>
        <v>37620.449999999873</v>
      </c>
      <c r="C567" s="210">
        <v>4.42</v>
      </c>
    </row>
    <row r="568" spans="1:3" x14ac:dyDescent="0.35">
      <c r="A568" s="212">
        <v>45493</v>
      </c>
      <c r="B568" s="211">
        <f t="shared" si="10"/>
        <v>37624.869999999872</v>
      </c>
      <c r="C568" s="210">
        <v>4.42</v>
      </c>
    </row>
    <row r="569" spans="1:3" x14ac:dyDescent="0.35">
      <c r="A569" s="212">
        <v>45494</v>
      </c>
      <c r="B569" s="211">
        <f t="shared" si="10"/>
        <v>37629.28999999987</v>
      </c>
      <c r="C569" s="210">
        <v>4.42</v>
      </c>
    </row>
    <row r="570" spans="1:3" x14ac:dyDescent="0.35">
      <c r="A570" s="212">
        <v>45495</v>
      </c>
      <c r="B570" s="211">
        <f t="shared" si="10"/>
        <v>37633.709999999868</v>
      </c>
      <c r="C570" s="210">
        <v>4.42</v>
      </c>
    </row>
    <row r="571" spans="1:3" x14ac:dyDescent="0.35">
      <c r="A571" s="212">
        <v>45496</v>
      </c>
      <c r="B571" s="211">
        <f t="shared" si="10"/>
        <v>37638.129999999866</v>
      </c>
      <c r="C571" s="210">
        <v>4.42</v>
      </c>
    </row>
    <row r="572" spans="1:3" x14ac:dyDescent="0.35">
      <c r="A572" s="212">
        <v>45497</v>
      </c>
      <c r="B572" s="211">
        <f t="shared" si="10"/>
        <v>37642.549999999865</v>
      </c>
      <c r="C572" s="210">
        <v>4.42</v>
      </c>
    </row>
    <row r="573" spans="1:3" x14ac:dyDescent="0.35">
      <c r="A573" s="212">
        <v>45498</v>
      </c>
      <c r="B573" s="211">
        <f t="shared" si="10"/>
        <v>37646.969999999863</v>
      </c>
      <c r="C573" s="210">
        <v>4.42</v>
      </c>
    </row>
    <row r="574" spans="1:3" x14ac:dyDescent="0.35">
      <c r="A574" s="212">
        <v>45499</v>
      </c>
      <c r="B574" s="211">
        <f t="shared" si="10"/>
        <v>37651.389999999861</v>
      </c>
      <c r="C574" s="210">
        <v>4.42</v>
      </c>
    </row>
    <row r="575" spans="1:3" x14ac:dyDescent="0.35">
      <c r="A575" s="212">
        <v>45500</v>
      </c>
      <c r="B575" s="211">
        <f t="shared" si="10"/>
        <v>37655.809999999859</v>
      </c>
      <c r="C575" s="210">
        <v>4.42</v>
      </c>
    </row>
    <row r="576" spans="1:3" x14ac:dyDescent="0.35">
      <c r="A576" s="212">
        <v>45501</v>
      </c>
      <c r="B576" s="211">
        <f t="shared" si="10"/>
        <v>37660.229999999858</v>
      </c>
      <c r="C576" s="210">
        <v>4.42</v>
      </c>
    </row>
    <row r="577" spans="1:3" x14ac:dyDescent="0.35">
      <c r="A577" s="212">
        <v>45502</v>
      </c>
      <c r="B577" s="211">
        <f t="shared" si="10"/>
        <v>37664.649999999856</v>
      </c>
      <c r="C577" s="210">
        <v>4.42</v>
      </c>
    </row>
    <row r="578" spans="1:3" x14ac:dyDescent="0.35">
      <c r="A578" s="212">
        <v>45503</v>
      </c>
      <c r="B578" s="211">
        <f t="shared" si="10"/>
        <v>37669.069999999854</v>
      </c>
      <c r="C578" s="210">
        <v>4.42</v>
      </c>
    </row>
    <row r="579" spans="1:3" x14ac:dyDescent="0.35">
      <c r="A579" s="212">
        <v>45504</v>
      </c>
      <c r="B579" s="211">
        <f t="shared" si="10"/>
        <v>37673.489999999852</v>
      </c>
      <c r="C579" s="210">
        <v>4.42</v>
      </c>
    </row>
    <row r="580" spans="1:3" x14ac:dyDescent="0.35">
      <c r="A580" s="212">
        <v>45505</v>
      </c>
      <c r="B580" s="211">
        <f t="shared" si="10"/>
        <v>37677.909999999851</v>
      </c>
      <c r="C580" s="210">
        <v>4.42</v>
      </c>
    </row>
    <row r="581" spans="1:3" x14ac:dyDescent="0.35">
      <c r="A581" s="212">
        <v>45506</v>
      </c>
      <c r="B581" s="211">
        <f t="shared" si="10"/>
        <v>37682.329999999849</v>
      </c>
      <c r="C581" s="210">
        <v>4.42</v>
      </c>
    </row>
    <row r="582" spans="1:3" x14ac:dyDescent="0.35">
      <c r="A582" s="212">
        <v>45507</v>
      </c>
      <c r="B582" s="211">
        <f t="shared" si="10"/>
        <v>37686.749999999847</v>
      </c>
      <c r="C582" s="210">
        <v>4.42</v>
      </c>
    </row>
    <row r="583" spans="1:3" x14ac:dyDescent="0.35">
      <c r="A583" s="212">
        <v>45508</v>
      </c>
      <c r="B583" s="211">
        <f t="shared" si="10"/>
        <v>37691.169999999845</v>
      </c>
      <c r="C583" s="210">
        <v>4.42</v>
      </c>
    </row>
    <row r="584" spans="1:3" x14ac:dyDescent="0.35">
      <c r="A584" s="212">
        <v>45509</v>
      </c>
      <c r="B584" s="211">
        <f t="shared" si="10"/>
        <v>37695.589999999844</v>
      </c>
      <c r="C584" s="210">
        <v>4.42</v>
      </c>
    </row>
    <row r="585" spans="1:3" x14ac:dyDescent="0.35">
      <c r="A585" s="212">
        <v>45510</v>
      </c>
      <c r="B585" s="211">
        <f t="shared" si="10"/>
        <v>37700.009999999842</v>
      </c>
      <c r="C585" s="210">
        <v>4.42</v>
      </c>
    </row>
    <row r="586" spans="1:3" x14ac:dyDescent="0.35">
      <c r="A586" s="212">
        <v>45511</v>
      </c>
      <c r="B586" s="211">
        <f t="shared" si="10"/>
        <v>37704.42999999984</v>
      </c>
      <c r="C586" s="210">
        <v>4.42</v>
      </c>
    </row>
    <row r="587" spans="1:3" x14ac:dyDescent="0.35">
      <c r="A587" s="212">
        <v>45512</v>
      </c>
      <c r="B587" s="211">
        <f t="shared" si="10"/>
        <v>37708.849999999838</v>
      </c>
      <c r="C587" s="210">
        <v>4.42</v>
      </c>
    </row>
    <row r="588" spans="1:3" x14ac:dyDescent="0.35">
      <c r="A588" s="212">
        <v>45513</v>
      </c>
      <c r="B588" s="211">
        <f t="shared" si="10"/>
        <v>37713.269999999837</v>
      </c>
      <c r="C588" s="210">
        <v>4.42</v>
      </c>
    </row>
    <row r="589" spans="1:3" x14ac:dyDescent="0.35">
      <c r="A589" s="212">
        <v>45514</v>
      </c>
      <c r="B589" s="211">
        <f t="shared" si="10"/>
        <v>37717.689999999835</v>
      </c>
      <c r="C589" s="210">
        <v>4.42</v>
      </c>
    </row>
    <row r="590" spans="1:3" x14ac:dyDescent="0.35">
      <c r="A590" s="212">
        <v>45515</v>
      </c>
      <c r="B590" s="211">
        <f t="shared" si="10"/>
        <v>37722.109999999833</v>
      </c>
      <c r="C590" s="210">
        <v>4.42</v>
      </c>
    </row>
    <row r="591" spans="1:3" x14ac:dyDescent="0.35">
      <c r="A591" s="212">
        <v>45516</v>
      </c>
      <c r="B591" s="211">
        <f t="shared" si="10"/>
        <v>37726.529999999831</v>
      </c>
      <c r="C591" s="210">
        <v>4.42</v>
      </c>
    </row>
    <row r="592" spans="1:3" x14ac:dyDescent="0.35">
      <c r="A592" s="212">
        <v>45517</v>
      </c>
      <c r="B592" s="211">
        <f t="shared" si="10"/>
        <v>37730.94999999983</v>
      </c>
      <c r="C592" s="210">
        <v>4.42</v>
      </c>
    </row>
    <row r="593" spans="1:3" x14ac:dyDescent="0.35">
      <c r="A593" s="212">
        <v>45518</v>
      </c>
      <c r="B593" s="211">
        <f t="shared" ref="B593:B624" si="11">+B592+C593</f>
        <v>37735.369999999828</v>
      </c>
      <c r="C593" s="210">
        <v>4.42</v>
      </c>
    </row>
    <row r="594" spans="1:3" x14ac:dyDescent="0.35">
      <c r="A594" s="212">
        <v>45519</v>
      </c>
      <c r="B594" s="211">
        <f t="shared" si="11"/>
        <v>37739.789999999826</v>
      </c>
      <c r="C594" s="210">
        <v>4.42</v>
      </c>
    </row>
    <row r="595" spans="1:3" x14ac:dyDescent="0.35">
      <c r="A595" s="212">
        <v>45520</v>
      </c>
      <c r="B595" s="211">
        <f t="shared" si="11"/>
        <v>37744.209999999825</v>
      </c>
      <c r="C595" s="210">
        <v>4.42</v>
      </c>
    </row>
    <row r="596" spans="1:3" x14ac:dyDescent="0.35">
      <c r="A596" s="212">
        <v>45521</v>
      </c>
      <c r="B596" s="211">
        <f t="shared" si="11"/>
        <v>37748.629999999823</v>
      </c>
      <c r="C596" s="210">
        <v>4.42</v>
      </c>
    </row>
    <row r="597" spans="1:3" x14ac:dyDescent="0.35">
      <c r="A597" s="212">
        <v>45522</v>
      </c>
      <c r="B597" s="211">
        <f t="shared" si="11"/>
        <v>37753.049999999821</v>
      </c>
      <c r="C597" s="210">
        <v>4.42</v>
      </c>
    </row>
    <row r="598" spans="1:3" x14ac:dyDescent="0.35">
      <c r="A598" s="212">
        <v>45523</v>
      </c>
      <c r="B598" s="211">
        <f t="shared" si="11"/>
        <v>37757.469999999819</v>
      </c>
      <c r="C598" s="210">
        <v>4.42</v>
      </c>
    </row>
    <row r="599" spans="1:3" x14ac:dyDescent="0.35">
      <c r="A599" s="212">
        <v>45524</v>
      </c>
      <c r="B599" s="211">
        <f t="shared" si="11"/>
        <v>37761.889999999818</v>
      </c>
      <c r="C599" s="210">
        <v>4.42</v>
      </c>
    </row>
    <row r="600" spans="1:3" x14ac:dyDescent="0.35">
      <c r="A600" s="212">
        <v>45525</v>
      </c>
      <c r="B600" s="211">
        <f t="shared" si="11"/>
        <v>37766.309999999816</v>
      </c>
      <c r="C600" s="210">
        <v>4.42</v>
      </c>
    </row>
    <row r="601" spans="1:3" x14ac:dyDescent="0.35">
      <c r="A601" s="212">
        <v>45526</v>
      </c>
      <c r="B601" s="211">
        <f t="shared" si="11"/>
        <v>37770.729999999814</v>
      </c>
      <c r="C601" s="210">
        <v>4.42</v>
      </c>
    </row>
    <row r="602" spans="1:3" x14ac:dyDescent="0.35">
      <c r="A602" s="212">
        <v>45527</v>
      </c>
      <c r="B602" s="211">
        <f t="shared" si="11"/>
        <v>37775.149999999812</v>
      </c>
      <c r="C602" s="210">
        <v>4.42</v>
      </c>
    </row>
    <row r="603" spans="1:3" x14ac:dyDescent="0.35">
      <c r="A603" s="212">
        <v>45528</v>
      </c>
      <c r="B603" s="211">
        <f t="shared" si="11"/>
        <v>37779.569999999811</v>
      </c>
      <c r="C603" s="210">
        <v>4.42</v>
      </c>
    </row>
    <row r="604" spans="1:3" x14ac:dyDescent="0.35">
      <c r="A604" s="212">
        <v>45529</v>
      </c>
      <c r="B604" s="211">
        <f t="shared" si="11"/>
        <v>37783.989999999809</v>
      </c>
      <c r="C604" s="210">
        <v>4.42</v>
      </c>
    </row>
    <row r="605" spans="1:3" x14ac:dyDescent="0.35">
      <c r="A605" s="212">
        <v>45530</v>
      </c>
      <c r="B605" s="211">
        <f t="shared" si="11"/>
        <v>37788.409999999807</v>
      </c>
      <c r="C605" s="210">
        <v>4.42</v>
      </c>
    </row>
    <row r="606" spans="1:3" x14ac:dyDescent="0.35">
      <c r="A606" s="212">
        <v>45531</v>
      </c>
      <c r="B606" s="211">
        <f t="shared" si="11"/>
        <v>37792.829999999805</v>
      </c>
      <c r="C606" s="210">
        <v>4.42</v>
      </c>
    </row>
    <row r="607" spans="1:3" x14ac:dyDescent="0.35">
      <c r="A607" s="212">
        <v>45532</v>
      </c>
      <c r="B607" s="211">
        <f t="shared" si="11"/>
        <v>37797.249999999804</v>
      </c>
      <c r="C607" s="210">
        <v>4.42</v>
      </c>
    </row>
    <row r="608" spans="1:3" x14ac:dyDescent="0.35">
      <c r="A608" s="212">
        <v>45533</v>
      </c>
      <c r="B608" s="211">
        <f t="shared" si="11"/>
        <v>37801.669999999802</v>
      </c>
      <c r="C608" s="210">
        <v>4.42</v>
      </c>
    </row>
    <row r="609" spans="1:3" x14ac:dyDescent="0.35">
      <c r="A609" s="212">
        <v>45534</v>
      </c>
      <c r="B609" s="211">
        <f t="shared" si="11"/>
        <v>37806.0899999998</v>
      </c>
      <c r="C609" s="210">
        <v>4.42</v>
      </c>
    </row>
    <row r="610" spans="1:3" x14ac:dyDescent="0.35">
      <c r="A610" s="212">
        <v>45535</v>
      </c>
      <c r="B610" s="211">
        <f t="shared" si="11"/>
        <v>37810.509999999798</v>
      </c>
      <c r="C610" s="210">
        <v>4.42</v>
      </c>
    </row>
    <row r="611" spans="1:3" x14ac:dyDescent="0.35">
      <c r="A611" s="212">
        <v>45536</v>
      </c>
      <c r="B611" s="211">
        <f t="shared" si="11"/>
        <v>37814.929999999797</v>
      </c>
      <c r="C611" s="210">
        <v>4.42</v>
      </c>
    </row>
    <row r="612" spans="1:3" x14ac:dyDescent="0.35">
      <c r="A612" s="212">
        <v>45537</v>
      </c>
      <c r="B612" s="211">
        <f t="shared" si="11"/>
        <v>37819.349999999795</v>
      </c>
      <c r="C612" s="210">
        <v>4.42</v>
      </c>
    </row>
    <row r="613" spans="1:3" x14ac:dyDescent="0.35">
      <c r="A613" s="212">
        <v>45538</v>
      </c>
      <c r="B613" s="211">
        <f t="shared" si="11"/>
        <v>37823.769999999793</v>
      </c>
      <c r="C613" s="210">
        <v>4.42</v>
      </c>
    </row>
    <row r="614" spans="1:3" x14ac:dyDescent="0.35">
      <c r="A614" s="212">
        <v>45539</v>
      </c>
      <c r="B614" s="211">
        <f t="shared" si="11"/>
        <v>37828.189999999791</v>
      </c>
      <c r="C614" s="210">
        <v>4.42</v>
      </c>
    </row>
    <row r="615" spans="1:3" x14ac:dyDescent="0.35">
      <c r="A615" s="212">
        <v>45540</v>
      </c>
      <c r="B615" s="211">
        <f t="shared" si="11"/>
        <v>37832.60999999979</v>
      </c>
      <c r="C615" s="210">
        <v>4.42</v>
      </c>
    </row>
    <row r="616" spans="1:3" x14ac:dyDescent="0.35">
      <c r="A616" s="212">
        <v>45541</v>
      </c>
      <c r="B616" s="211">
        <f t="shared" si="11"/>
        <v>37837.029999999788</v>
      </c>
      <c r="C616" s="210">
        <v>4.42</v>
      </c>
    </row>
    <row r="617" spans="1:3" x14ac:dyDescent="0.35">
      <c r="A617" s="212">
        <v>45542</v>
      </c>
      <c r="B617" s="211">
        <f t="shared" si="11"/>
        <v>37841.449999999786</v>
      </c>
      <c r="C617" s="210">
        <v>4.42</v>
      </c>
    </row>
    <row r="618" spans="1:3" x14ac:dyDescent="0.35">
      <c r="A618" s="212">
        <v>45543</v>
      </c>
      <c r="B618" s="211">
        <f t="shared" si="11"/>
        <v>37845.869999999784</v>
      </c>
      <c r="C618" s="210">
        <v>4.42</v>
      </c>
    </row>
    <row r="619" spans="1:3" x14ac:dyDescent="0.35">
      <c r="A619" s="212">
        <v>45544</v>
      </c>
      <c r="B619" s="211">
        <f t="shared" si="11"/>
        <v>37850.289999999783</v>
      </c>
      <c r="C619" s="210">
        <v>4.42</v>
      </c>
    </row>
    <row r="620" spans="1:3" x14ac:dyDescent="0.35">
      <c r="A620" s="212">
        <v>45545</v>
      </c>
      <c r="B620" s="211">
        <f t="shared" si="11"/>
        <v>37854.709999999781</v>
      </c>
      <c r="C620" s="210">
        <v>4.42</v>
      </c>
    </row>
    <row r="621" spans="1:3" x14ac:dyDescent="0.35">
      <c r="A621" s="212">
        <v>45546</v>
      </c>
      <c r="B621" s="211">
        <f t="shared" si="11"/>
        <v>37859.129999999779</v>
      </c>
      <c r="C621" s="210">
        <v>4.42</v>
      </c>
    </row>
    <row r="622" spans="1:3" x14ac:dyDescent="0.35">
      <c r="A622" s="212">
        <v>45547</v>
      </c>
      <c r="B622" s="211">
        <f t="shared" si="11"/>
        <v>37863.549999999777</v>
      </c>
      <c r="C622" s="210">
        <v>4.42</v>
      </c>
    </row>
    <row r="623" spans="1:3" x14ac:dyDescent="0.35">
      <c r="A623" s="212">
        <v>45548</v>
      </c>
      <c r="B623" s="211">
        <f t="shared" si="11"/>
        <v>37867.969999999776</v>
      </c>
      <c r="C623" s="210">
        <v>4.42</v>
      </c>
    </row>
    <row r="624" spans="1:3" x14ac:dyDescent="0.35">
      <c r="A624" s="212">
        <v>45549</v>
      </c>
      <c r="B624" s="211">
        <f t="shared" si="11"/>
        <v>37872.389999999774</v>
      </c>
      <c r="C624" s="210">
        <v>4.42</v>
      </c>
    </row>
    <row r="625" spans="1:3" x14ac:dyDescent="0.35">
      <c r="A625" s="212">
        <v>45550</v>
      </c>
      <c r="B625" s="211">
        <f t="shared" ref="B625:B656" si="12">+B624+C625</f>
        <v>37876.809999999772</v>
      </c>
      <c r="C625" s="210">
        <v>4.42</v>
      </c>
    </row>
    <row r="626" spans="1:3" x14ac:dyDescent="0.35">
      <c r="A626" s="212">
        <v>45551</v>
      </c>
      <c r="B626" s="211">
        <f t="shared" si="12"/>
        <v>37881.22999999977</v>
      </c>
      <c r="C626" s="210">
        <v>4.42</v>
      </c>
    </row>
    <row r="627" spans="1:3" x14ac:dyDescent="0.35">
      <c r="A627" s="212">
        <v>45552</v>
      </c>
      <c r="B627" s="211">
        <f t="shared" si="12"/>
        <v>37885.649999999769</v>
      </c>
      <c r="C627" s="210">
        <v>4.42</v>
      </c>
    </row>
    <row r="628" spans="1:3" x14ac:dyDescent="0.35">
      <c r="A628" s="212">
        <v>45553</v>
      </c>
      <c r="B628" s="211">
        <f t="shared" si="12"/>
        <v>37890.069999999767</v>
      </c>
      <c r="C628" s="210">
        <v>4.42</v>
      </c>
    </row>
    <row r="629" spans="1:3" x14ac:dyDescent="0.35">
      <c r="A629" s="212">
        <v>45554</v>
      </c>
      <c r="B629" s="211">
        <f t="shared" si="12"/>
        <v>37894.489999999765</v>
      </c>
      <c r="C629" s="210">
        <v>4.42</v>
      </c>
    </row>
    <row r="630" spans="1:3" x14ac:dyDescent="0.35">
      <c r="A630" s="212">
        <v>45555</v>
      </c>
      <c r="B630" s="211">
        <f t="shared" si="12"/>
        <v>37898.909999999763</v>
      </c>
      <c r="C630" s="210">
        <v>4.42</v>
      </c>
    </row>
    <row r="631" spans="1:3" x14ac:dyDescent="0.35">
      <c r="A631" s="212">
        <v>45556</v>
      </c>
      <c r="B631" s="211">
        <f t="shared" si="12"/>
        <v>37903.329999999762</v>
      </c>
      <c r="C631" s="210">
        <v>4.42</v>
      </c>
    </row>
    <row r="632" spans="1:3" x14ac:dyDescent="0.35">
      <c r="A632" s="212">
        <v>45557</v>
      </c>
      <c r="B632" s="211">
        <f t="shared" si="12"/>
        <v>37907.74999999976</v>
      </c>
      <c r="C632" s="210">
        <v>4.42</v>
      </c>
    </row>
    <row r="633" spans="1:3" x14ac:dyDescent="0.35">
      <c r="A633" s="212">
        <v>45558</v>
      </c>
      <c r="B633" s="211">
        <f t="shared" si="12"/>
        <v>37912.169999999758</v>
      </c>
      <c r="C633" s="210">
        <v>4.42</v>
      </c>
    </row>
    <row r="634" spans="1:3" x14ac:dyDescent="0.35">
      <c r="A634" s="212">
        <v>45559</v>
      </c>
      <c r="B634" s="211">
        <f t="shared" si="12"/>
        <v>37916.589999999756</v>
      </c>
      <c r="C634" s="210">
        <v>4.42</v>
      </c>
    </row>
    <row r="635" spans="1:3" x14ac:dyDescent="0.35">
      <c r="A635" s="212">
        <v>45560</v>
      </c>
      <c r="B635" s="211">
        <f t="shared" si="12"/>
        <v>37921.009999999755</v>
      </c>
      <c r="C635" s="210">
        <v>4.42</v>
      </c>
    </row>
    <row r="636" spans="1:3" x14ac:dyDescent="0.35">
      <c r="A636" s="212">
        <v>45561</v>
      </c>
      <c r="B636" s="211">
        <f t="shared" si="12"/>
        <v>37925.429999999753</v>
      </c>
      <c r="C636" s="210">
        <v>4.42</v>
      </c>
    </row>
    <row r="637" spans="1:3" x14ac:dyDescent="0.35">
      <c r="A637" s="212">
        <v>45562</v>
      </c>
      <c r="B637" s="211">
        <f t="shared" si="12"/>
        <v>37929.849999999751</v>
      </c>
      <c r="C637" s="210">
        <v>4.42</v>
      </c>
    </row>
    <row r="638" spans="1:3" x14ac:dyDescent="0.35">
      <c r="A638" s="212">
        <v>45563</v>
      </c>
      <c r="B638" s="211">
        <f t="shared" si="12"/>
        <v>37934.269999999749</v>
      </c>
      <c r="C638" s="210">
        <v>4.42</v>
      </c>
    </row>
    <row r="639" spans="1:3" x14ac:dyDescent="0.35">
      <c r="A639" s="212">
        <v>45564</v>
      </c>
      <c r="B639" s="211">
        <f t="shared" si="12"/>
        <v>37938.689999999748</v>
      </c>
      <c r="C639" s="210">
        <v>4.42</v>
      </c>
    </row>
    <row r="640" spans="1:3" x14ac:dyDescent="0.35">
      <c r="A640" s="212">
        <v>45565</v>
      </c>
      <c r="B640" s="211">
        <f t="shared" si="12"/>
        <v>37943.109999999746</v>
      </c>
      <c r="C640" s="210">
        <v>4.42</v>
      </c>
    </row>
    <row r="641" spans="1:3" x14ac:dyDescent="0.35">
      <c r="A641" s="212">
        <v>45566</v>
      </c>
      <c r="B641" s="211">
        <f t="shared" si="12"/>
        <v>37947.529999999744</v>
      </c>
      <c r="C641" s="210">
        <v>4.42</v>
      </c>
    </row>
    <row r="642" spans="1:3" x14ac:dyDescent="0.35">
      <c r="A642" s="212">
        <v>45567</v>
      </c>
      <c r="B642" s="211">
        <f t="shared" si="12"/>
        <v>37951.949999999742</v>
      </c>
      <c r="C642" s="210">
        <v>4.42</v>
      </c>
    </row>
    <row r="643" spans="1:3" x14ac:dyDescent="0.35">
      <c r="A643" s="212">
        <v>45568</v>
      </c>
      <c r="B643" s="211">
        <f t="shared" si="12"/>
        <v>37956.369999999741</v>
      </c>
      <c r="C643" s="210">
        <v>4.42</v>
      </c>
    </row>
    <row r="644" spans="1:3" x14ac:dyDescent="0.35">
      <c r="A644" s="212">
        <v>45569</v>
      </c>
      <c r="B644" s="211">
        <f t="shared" si="12"/>
        <v>37960.789999999739</v>
      </c>
      <c r="C644" s="210">
        <v>4.42</v>
      </c>
    </row>
    <row r="645" spans="1:3" x14ac:dyDescent="0.35">
      <c r="A645" s="212">
        <v>45570</v>
      </c>
      <c r="B645" s="211">
        <f t="shared" si="12"/>
        <v>37965.209999999737</v>
      </c>
      <c r="C645" s="210">
        <v>4.42</v>
      </c>
    </row>
    <row r="646" spans="1:3" x14ac:dyDescent="0.35">
      <c r="A646" s="212">
        <v>45571</v>
      </c>
      <c r="B646" s="211">
        <f t="shared" si="12"/>
        <v>37969.629999999735</v>
      </c>
      <c r="C646" s="210">
        <v>4.42</v>
      </c>
    </row>
    <row r="647" spans="1:3" x14ac:dyDescent="0.35">
      <c r="A647" s="212">
        <v>45572</v>
      </c>
      <c r="B647" s="211">
        <f t="shared" si="12"/>
        <v>37974.049999999734</v>
      </c>
      <c r="C647" s="210">
        <v>4.42</v>
      </c>
    </row>
    <row r="648" spans="1:3" x14ac:dyDescent="0.35">
      <c r="A648" s="212">
        <v>45573</v>
      </c>
      <c r="B648" s="211">
        <f t="shared" si="12"/>
        <v>37978.469999999732</v>
      </c>
      <c r="C648" s="210">
        <v>4.42</v>
      </c>
    </row>
    <row r="649" spans="1:3" x14ac:dyDescent="0.35">
      <c r="A649" s="212">
        <v>45574</v>
      </c>
      <c r="B649" s="211">
        <f t="shared" si="12"/>
        <v>37982.88999999973</v>
      </c>
      <c r="C649" s="210">
        <v>4.42</v>
      </c>
    </row>
    <row r="650" spans="1:3" x14ac:dyDescent="0.35">
      <c r="A650" s="212">
        <v>45575</v>
      </c>
      <c r="B650" s="211">
        <f t="shared" si="12"/>
        <v>37987.309999999728</v>
      </c>
      <c r="C650" s="210">
        <v>4.42</v>
      </c>
    </row>
    <row r="651" spans="1:3" x14ac:dyDescent="0.35">
      <c r="A651" s="212">
        <v>45576</v>
      </c>
      <c r="B651" s="211">
        <f t="shared" si="12"/>
        <v>37991.729999999727</v>
      </c>
      <c r="C651" s="210">
        <v>4.42</v>
      </c>
    </row>
    <row r="652" spans="1:3" x14ac:dyDescent="0.35">
      <c r="A652" s="212">
        <v>45577</v>
      </c>
      <c r="B652" s="211">
        <f t="shared" si="12"/>
        <v>37996.149999999725</v>
      </c>
      <c r="C652" s="210">
        <v>4.42</v>
      </c>
    </row>
    <row r="653" spans="1:3" x14ac:dyDescent="0.35">
      <c r="A653" s="212">
        <v>45578</v>
      </c>
      <c r="B653" s="211">
        <f t="shared" si="12"/>
        <v>38000.569999999723</v>
      </c>
      <c r="C653" s="210">
        <v>4.42</v>
      </c>
    </row>
    <row r="654" spans="1:3" x14ac:dyDescent="0.35">
      <c r="A654" s="212">
        <v>45579</v>
      </c>
      <c r="B654" s="211">
        <f t="shared" si="12"/>
        <v>38004.989999999721</v>
      </c>
      <c r="C654" s="210">
        <v>4.42</v>
      </c>
    </row>
    <row r="655" spans="1:3" x14ac:dyDescent="0.35">
      <c r="A655" s="212">
        <v>45580</v>
      </c>
      <c r="B655" s="211">
        <f t="shared" si="12"/>
        <v>38009.40999999972</v>
      </c>
      <c r="C655" s="210">
        <v>4.42</v>
      </c>
    </row>
    <row r="656" spans="1:3" x14ac:dyDescent="0.35">
      <c r="A656" s="212">
        <v>45581</v>
      </c>
      <c r="B656" s="211">
        <f t="shared" si="12"/>
        <v>38013.829999999718</v>
      </c>
      <c r="C656" s="210">
        <v>4.42</v>
      </c>
    </row>
    <row r="657" spans="1:3" x14ac:dyDescent="0.35">
      <c r="A657" s="212">
        <v>45582</v>
      </c>
      <c r="B657" s="211">
        <f t="shared" ref="B657:B671" si="13">+B656+C657</f>
        <v>38018.249999999716</v>
      </c>
      <c r="C657" s="210">
        <v>4.42</v>
      </c>
    </row>
    <row r="658" spans="1:3" x14ac:dyDescent="0.35">
      <c r="A658" s="212">
        <v>45583</v>
      </c>
      <c r="B658" s="211">
        <f t="shared" si="13"/>
        <v>38022.669999999714</v>
      </c>
      <c r="C658" s="210">
        <v>4.42</v>
      </c>
    </row>
    <row r="659" spans="1:3" x14ac:dyDescent="0.35">
      <c r="A659" s="212">
        <v>45584</v>
      </c>
      <c r="B659" s="211">
        <f t="shared" si="13"/>
        <v>38027.089999999713</v>
      </c>
      <c r="C659" s="210">
        <v>4.42</v>
      </c>
    </row>
    <row r="660" spans="1:3" x14ac:dyDescent="0.35">
      <c r="A660" s="212">
        <v>45585</v>
      </c>
      <c r="B660" s="211">
        <f t="shared" si="13"/>
        <v>38031.509999999711</v>
      </c>
      <c r="C660" s="210">
        <v>4.42</v>
      </c>
    </row>
    <row r="661" spans="1:3" x14ac:dyDescent="0.35">
      <c r="A661" s="212">
        <v>45586</v>
      </c>
      <c r="B661" s="211">
        <f t="shared" si="13"/>
        <v>38035.929999999709</v>
      </c>
      <c r="C661" s="210">
        <v>4.42</v>
      </c>
    </row>
    <row r="662" spans="1:3" x14ac:dyDescent="0.35">
      <c r="A662" s="212">
        <v>45587</v>
      </c>
      <c r="B662" s="211">
        <f t="shared" si="13"/>
        <v>38040.349999999708</v>
      </c>
      <c r="C662" s="210">
        <v>4.42</v>
      </c>
    </row>
    <row r="663" spans="1:3" x14ac:dyDescent="0.35">
      <c r="A663" s="212">
        <v>45588</v>
      </c>
      <c r="B663" s="211">
        <f t="shared" si="13"/>
        <v>38044.769999999706</v>
      </c>
      <c r="C663" s="210">
        <v>4.42</v>
      </c>
    </row>
    <row r="664" spans="1:3" x14ac:dyDescent="0.35">
      <c r="A664" s="212">
        <v>45589</v>
      </c>
      <c r="B664" s="211">
        <f t="shared" si="13"/>
        <v>38049.189999999704</v>
      </c>
      <c r="C664" s="210">
        <v>4.42</v>
      </c>
    </row>
    <row r="665" spans="1:3" x14ac:dyDescent="0.35">
      <c r="A665" s="212">
        <v>45590</v>
      </c>
      <c r="B665" s="211">
        <f t="shared" si="13"/>
        <v>38053.609999999702</v>
      </c>
      <c r="C665" s="210">
        <v>4.42</v>
      </c>
    </row>
    <row r="666" spans="1:3" x14ac:dyDescent="0.35">
      <c r="A666" s="212">
        <v>45591</v>
      </c>
      <c r="B666" s="211">
        <f t="shared" si="13"/>
        <v>38058.029999999701</v>
      </c>
      <c r="C666" s="210">
        <v>4.42</v>
      </c>
    </row>
    <row r="667" spans="1:3" x14ac:dyDescent="0.35">
      <c r="A667" s="212">
        <v>45592</v>
      </c>
      <c r="B667" s="211">
        <f t="shared" si="13"/>
        <v>38062.449999999699</v>
      </c>
      <c r="C667" s="210">
        <v>4.42</v>
      </c>
    </row>
    <row r="668" spans="1:3" x14ac:dyDescent="0.35">
      <c r="A668" s="212">
        <v>45593</v>
      </c>
      <c r="B668" s="211">
        <f t="shared" si="13"/>
        <v>38066.869999999697</v>
      </c>
      <c r="C668" s="210">
        <v>4.42</v>
      </c>
    </row>
    <row r="669" spans="1:3" x14ac:dyDescent="0.35">
      <c r="A669" s="212">
        <v>45594</v>
      </c>
      <c r="B669" s="211">
        <f t="shared" si="13"/>
        <v>38071.289999999695</v>
      </c>
      <c r="C669" s="210">
        <v>4.42</v>
      </c>
    </row>
    <row r="670" spans="1:3" x14ac:dyDescent="0.35">
      <c r="A670" s="212">
        <v>45595</v>
      </c>
      <c r="B670" s="211">
        <f t="shared" si="13"/>
        <v>38075.709999999694</v>
      </c>
      <c r="C670" s="210">
        <v>4.42</v>
      </c>
    </row>
    <row r="671" spans="1:3" x14ac:dyDescent="0.35">
      <c r="A671" s="212">
        <v>45596</v>
      </c>
      <c r="B671" s="211">
        <f t="shared" si="13"/>
        <v>38080.129999999692</v>
      </c>
      <c r="C671" s="210">
        <v>4.42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PPTO FVT</vt:lpstr>
      <vt:lpstr>PPTO. PVM V14</vt:lpstr>
      <vt:lpstr>Calculo UF</vt:lpstr>
      <vt:lpstr>'PPTO FVT'!Área_de_impresión</vt:lpstr>
      <vt:lpstr>'PPTO. PVM V14'!Área_de_impresión</vt:lpstr>
    </vt:vector>
  </TitlesOfParts>
  <Manager/>
  <Company>Serviu Metropolitano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AGC</dc:creator>
  <cp:keywords/>
  <dc:description/>
  <cp:lastModifiedBy>SHARON MORA</cp:lastModifiedBy>
  <cp:revision/>
  <cp:lastPrinted>2024-08-16T21:02:15Z</cp:lastPrinted>
  <dcterms:created xsi:type="dcterms:W3CDTF">2001-06-27T14:55:30Z</dcterms:created>
  <dcterms:modified xsi:type="dcterms:W3CDTF">2025-07-09T15:04:35Z</dcterms:modified>
  <cp:category/>
  <cp:contentStatus/>
</cp:coreProperties>
</file>